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kitt/Downloads/"/>
    </mc:Choice>
  </mc:AlternateContent>
  <xr:revisionPtr revIDLastSave="0" documentId="13_ncr:1_{98016BB3-0D43-4348-A62E-0CF486A7DC4D}" xr6:coauthVersionLast="47" xr6:coauthVersionMax="47" xr10:uidLastSave="{00000000-0000-0000-0000-000000000000}"/>
  <bookViews>
    <workbookView xWindow="26760" yWindow="600" windowWidth="50040" windowHeight="19640" tabRatio="500" xr2:uid="{00000000-000D-0000-FFFF-FFFF00000000}"/>
  </bookViews>
  <sheets>
    <sheet name="Cover" sheetId="1" r:id="rId1"/>
    <sheet name="1 Plan" sheetId="2" r:id="rId2"/>
    <sheet name="2 Inventory" sheetId="3" r:id="rId3"/>
    <sheet name="3 Assessment" sheetId="4" r:id="rId4"/>
    <sheet name="4 Vendors" sheetId="5" r:id="rId5"/>
    <sheet name="5 Disclosure" sheetId="6" r:id="rId6"/>
    <sheet name="6 Reference" sheetId="7" r:id="rId7"/>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0" i="4" l="1"/>
  <c r="I60" i="4"/>
  <c r="L59" i="4"/>
  <c r="I59" i="4"/>
  <c r="L58" i="4"/>
  <c r="I58" i="4"/>
  <c r="L57" i="4"/>
  <c r="I57" i="4"/>
  <c r="L56" i="4"/>
  <c r="I56" i="4"/>
  <c r="L55" i="4"/>
  <c r="I55" i="4"/>
  <c r="L54" i="4"/>
  <c r="I54" i="4"/>
  <c r="L53" i="4"/>
  <c r="I53" i="4"/>
  <c r="L52" i="4"/>
  <c r="I52" i="4"/>
  <c r="L51" i="4"/>
  <c r="I51" i="4"/>
  <c r="L50" i="4"/>
  <c r="I50" i="4"/>
  <c r="L49" i="4"/>
  <c r="I49" i="4"/>
  <c r="L48" i="4"/>
  <c r="I48" i="4"/>
  <c r="L47" i="4"/>
  <c r="I47" i="4"/>
  <c r="L46" i="4"/>
  <c r="I46" i="4"/>
  <c r="L45" i="4"/>
  <c r="I45" i="4"/>
  <c r="L44" i="4"/>
  <c r="I44" i="4"/>
  <c r="L43" i="4"/>
  <c r="I43" i="4"/>
  <c r="L42" i="4"/>
  <c r="I42" i="4"/>
  <c r="L41" i="4"/>
  <c r="I41" i="4"/>
  <c r="L40" i="4"/>
  <c r="I40" i="4"/>
  <c r="L39" i="4"/>
  <c r="I39" i="4"/>
  <c r="L38" i="4"/>
  <c r="I38" i="4"/>
  <c r="L37" i="4"/>
  <c r="I37" i="4"/>
  <c r="L36" i="4"/>
  <c r="I36" i="4"/>
  <c r="L35" i="4"/>
  <c r="I35" i="4"/>
  <c r="L34" i="4"/>
  <c r="I34" i="4"/>
  <c r="L33" i="4"/>
  <c r="I33" i="4"/>
  <c r="L32" i="4"/>
  <c r="I32" i="4"/>
  <c r="L31" i="4"/>
  <c r="I31" i="4"/>
  <c r="L30" i="4"/>
  <c r="I30" i="4"/>
  <c r="L29" i="4"/>
  <c r="I29" i="4"/>
  <c r="L28" i="4"/>
  <c r="I28" i="4"/>
  <c r="L27" i="4"/>
  <c r="I27" i="4"/>
  <c r="L26" i="4"/>
  <c r="I26" i="4"/>
  <c r="L25" i="4"/>
  <c r="I25" i="4"/>
  <c r="L24" i="4"/>
  <c r="I24" i="4"/>
  <c r="L23" i="4"/>
  <c r="I23" i="4"/>
  <c r="L22" i="4"/>
  <c r="I22" i="4"/>
  <c r="L21" i="4"/>
  <c r="I21" i="4"/>
  <c r="L20" i="4"/>
  <c r="I20" i="4"/>
  <c r="L19" i="4"/>
  <c r="I19" i="4"/>
  <c r="L18" i="4"/>
  <c r="I18" i="4"/>
  <c r="L17" i="4"/>
  <c r="I17" i="4"/>
  <c r="L16" i="4"/>
  <c r="I16" i="4"/>
  <c r="L15" i="4"/>
  <c r="B43" i="1" s="1"/>
  <c r="I15" i="4"/>
  <c r="L14" i="4"/>
  <c r="I14" i="4"/>
  <c r="L13" i="4"/>
  <c r="B45" i="1" s="1"/>
  <c r="I13" i="4"/>
  <c r="L12" i="4"/>
  <c r="I12" i="4"/>
  <c r="L11" i="4"/>
  <c r="I11" i="4"/>
  <c r="L10" i="4"/>
  <c r="I10" i="4"/>
  <c r="I8" i="4"/>
  <c r="L8" i="4" s="1"/>
  <c r="N8" i="3" s="1"/>
  <c r="N60" i="3"/>
  <c r="N59" i="3"/>
  <c r="N58" i="3"/>
  <c r="N57" i="3"/>
  <c r="N56" i="3"/>
  <c r="N55" i="3"/>
  <c r="N54" i="3"/>
  <c r="N53" i="3"/>
  <c r="N52" i="3"/>
  <c r="N51" i="3"/>
  <c r="N50" i="3"/>
  <c r="N49" i="3"/>
  <c r="N48" i="3"/>
  <c r="N47" i="3"/>
  <c r="N46" i="3"/>
  <c r="N45" i="3"/>
  <c r="N44" i="3"/>
  <c r="N43" i="3"/>
  <c r="N42" i="3"/>
  <c r="N41" i="3"/>
  <c r="N40" i="3"/>
  <c r="N39" i="3"/>
  <c r="N38" i="3"/>
  <c r="N37" i="3"/>
  <c r="N36" i="3"/>
  <c r="N35" i="3"/>
  <c r="N34" i="3"/>
  <c r="N33" i="3"/>
  <c r="N32" i="3"/>
  <c r="N31" i="3"/>
  <c r="N30" i="3"/>
  <c r="N29" i="3"/>
  <c r="N28" i="3"/>
  <c r="N27" i="3"/>
  <c r="N26" i="3"/>
  <c r="N25" i="3"/>
  <c r="N24" i="3"/>
  <c r="N23" i="3"/>
  <c r="N22" i="3"/>
  <c r="N21" i="3"/>
  <c r="N20" i="3"/>
  <c r="N19" i="3"/>
  <c r="N18" i="3"/>
  <c r="N17" i="3"/>
  <c r="N16" i="3"/>
  <c r="N15" i="3"/>
  <c r="N14" i="3"/>
  <c r="N13" i="3"/>
  <c r="N12" i="3"/>
  <c r="N11" i="3"/>
  <c r="N10" i="3"/>
  <c r="B46" i="1"/>
  <c r="B42" i="1"/>
  <c r="B44" i="1" l="1"/>
</calcChain>
</file>

<file path=xl/sharedStrings.xml><?xml version="1.0" encoding="utf-8"?>
<sst xmlns="http://schemas.openxmlformats.org/spreadsheetml/2006/main" count="266" uniqueCount="232">
  <si>
    <t>ADM Transparency</t>
  </si>
  <si>
    <t>Readiness Pack</t>
  </si>
  <si>
    <t>Privacy Act 1988 (Cth), APP 1.7 to 1.9</t>
  </si>
  <si>
    <t>Commences 10 December 2026</t>
  </si>
  <si>
    <t>The disclosure is the easy part. Knowing what to write is the work. This pack is the programme: find every decision your software makes about a person, test it against the three limbs, and evidence the conclusion.</t>
  </si>
  <si>
    <t>Document control</t>
  </si>
  <si>
    <t>Version</t>
  </si>
  <si>
    <t>1.0</t>
  </si>
  <si>
    <t>Issued</t>
  </si>
  <si>
    <t>20 August 2026</t>
  </si>
  <si>
    <t>Prepared by</t>
  </si>
  <si>
    <t>Reece Frazier, NOMARK</t>
  </si>
  <si>
    <t>Contact</t>
  </si>
  <si>
    <t>Status of the law</t>
  </si>
  <si>
    <t>APP 1.7 to 1.9, the 10 December 2026 commencement, the transition provision and the penalty tiers are settled.</t>
  </si>
  <si>
    <t>Status of guidance</t>
  </si>
  <si>
    <t>OAIC final ADM guidance UNPUBLISHED as at issue date. Expected September 2026. Threshold interpretations may move.</t>
  </si>
  <si>
    <t>Licence</t>
  </si>
  <si>
    <t>Free to use, copy and adapt. No attribution required.</t>
  </si>
  <si>
    <t>Disclaimer</t>
  </si>
  <si>
    <t>General information, not legal advice. Obtain advice on your own circumstances.</t>
  </si>
  <si>
    <t>Contents</t>
  </si>
  <si>
    <t>1  Plan</t>
  </si>
  <si>
    <t>Sixteen weeks, sequenced backwards from commencement.</t>
  </si>
  <si>
    <t>2  Inventory</t>
  </si>
  <si>
    <t>One row per decision. The register everything else hangs off.</t>
  </si>
  <si>
    <t>3  Assessment</t>
  </si>
  <si>
    <t>The three limbs, with a scoring rubric for the substantial test.</t>
  </si>
  <si>
    <t>4  Vendors</t>
  </si>
  <si>
    <t>Six questions and four contract provisions.</t>
  </si>
  <si>
    <t>5  Disclosure</t>
  </si>
  <si>
    <t>What goes in the privacy policy, and how to write it short.</t>
  </si>
  <si>
    <t>6  Reference</t>
  </si>
  <si>
    <t>Primary sources, separated by evidential weight.</t>
  </si>
  <si>
    <t>How to use it</t>
  </si>
  <si>
    <t>Fill-in cells</t>
  </si>
  <si>
    <t>Shaded sand. Everything else is either fixed guidance or a formula.</t>
  </si>
  <si>
    <t>Example rows</t>
  </si>
  <si>
    <t>Each tab carries one worked row in grey italic. Delete it before you start.</t>
  </si>
  <si>
    <t>Order</t>
  </si>
  <si>
    <t>Plan, then Inventory, then Assessment. Vendors and Disclosure run in parallel from week 5.</t>
  </si>
  <si>
    <t>One rule</t>
  </si>
  <si>
    <t>One row per DECISION, never per system. A single system commonly makes several decisions with different risk profiles.</t>
  </si>
  <si>
    <t>Position</t>
  </si>
  <si>
    <t>Decisions inventoried</t>
  </si>
  <si>
    <t>In scope</t>
  </si>
  <si>
    <t>Borderline</t>
  </si>
  <si>
    <t>Out of scope</t>
  </si>
  <si>
    <t>Override rate not known</t>
  </si>
  <si>
    <t>N O M A R K</t>
  </si>
  <si>
    <t>Sequenced backwards from 10 December 2026. Almost nothing here waits on the OAIC guidance: the statute, the commencement date and the Explanatory Memorandum are settled, and only the threshold edges are moving. Begin now and treat the guidance as a reconciliation step, not a starting gun.</t>
  </si>
  <si>
    <t>Weeks</t>
  </si>
  <si>
    <t>Phase</t>
  </si>
  <si>
    <t>What you do</t>
  </si>
  <si>
    <t>Output</t>
  </si>
  <si>
    <t>Owner</t>
  </si>
  <si>
    <t>Done</t>
  </si>
  <si>
    <t>1 to 2</t>
  </si>
  <si>
    <t>Ownership</t>
  </si>
  <si>
    <t>Name one accountable owner, not a committee. Assemble privacy, legal, risk, technology, operations, HR and marketing. HR and marketing are the two most often left out and hold the most undiscovered ADM. Agree what counts as a decision. Give the group authority to declare something in scope over the owning unit's objection.</t>
  </si>
  <si>
    <t>Charter. Named owner. First draft inventory.</t>
  </si>
  <si>
    <t>3 to 6</t>
  </si>
  <si>
    <t>Discovery</t>
  </si>
  <si>
    <t>Three sweeps in parallel. System sweep from the application register. Process sweep across the customer and employee lifecycle. Vendor sweep from accounts payable. Ask about the decision, never about automated decision-making.</t>
  </si>
  <si>
    <t>Populated inventory.</t>
  </si>
  <si>
    <t>5 to 8</t>
  </si>
  <si>
    <t>Assessment</t>
  </si>
  <si>
    <t>Three-limb test on every entry, with reasoning recorded, including out-of-scope conclusions. Begin as entries land. Assessment surfaces gaps that send you back into discovery, so do not wait for discovery to close.</t>
  </si>
  <si>
    <t>Completed assessments with evidence.</t>
  </si>
  <si>
    <t>5 to 10</t>
  </si>
  <si>
    <t>Vendors</t>
  </si>
  <si>
    <t>Six questions to every vendor whose product touches a decision. Begin contract variations. This is the only workstream gated on someone outside your organisation, and vendors move at their own pace.</t>
  </si>
  <si>
    <t>Vendor responses. Contract variations in train.</t>
  </si>
  <si>
    <t>September</t>
  </si>
  <si>
    <t>Reconcile</t>
  </si>
  <si>
    <t>On guidance release, re-test the borderline calls only. Four questions move scope: how broadly substantially-and-directly is read, whether human sign-off of generative AI output stays in, whether unseen advertising decisions count, and how firmly the arranged-for line is drawn.</t>
  </si>
  <si>
    <t>Updated assessments. Scope delta noted.</t>
  </si>
  <si>
    <t>11 to 13</t>
  </si>
  <si>
    <t>Drafting</t>
  </si>
  <si>
    <t>Draft the APP 1.8 content grouped by kind of decision, not by system. Plain language, layered, specific. Test on someone outside the project before it goes to legal.</t>
  </si>
  <si>
    <t>Draft privacy policy wording.</t>
  </si>
  <si>
    <t>14 to 15</t>
  </si>
  <si>
    <t>Enablement</t>
  </si>
  <si>
    <t>Publish the updated policy. Brief the board on three things only: where ADM is used, assessment outcomes, residual risk. Train front line and complaints staff. Stand up the ADM query escalation path.</t>
  </si>
  <si>
    <t>Published policy. Board pack. Trained staff.</t>
  </si>
  <si>
    <t>16</t>
  </si>
  <si>
    <t>Live</t>
  </si>
  <si>
    <t>Obligation commences 10 December. Close and store the evidence pack: inventory, assessments, vendor responses, drafting decisions.</t>
  </si>
  <si>
    <t>Evidence pack closed and stored.</t>
  </si>
  <si>
    <t>Shaded cells are yours. Enter initials and a Y.</t>
  </si>
  <si>
    <t>One row per decision, never per system. Expect this to roughly double between the first draft and the end of discovery. If it does not, discovery was not thorough. Two fields carry more weight than the rest: the override rate is your evidence on the substantial test, and whether the individual is aware tells you how exposed you are if the unseen-decision question resolves broadly.</t>
  </si>
  <si>
    <t>Ref</t>
  </si>
  <si>
    <t>The decision, in plain language</t>
  </si>
  <si>
    <t>Process</t>
  </si>
  <si>
    <t>Unit</t>
  </si>
  <si>
    <t>System</t>
  </si>
  <si>
    <t>Built or bought</t>
  </si>
  <si>
    <t>Vendor</t>
  </si>
  <si>
    <t>Personal information used</t>
  </si>
  <si>
    <t>Solely or assisted</t>
  </si>
  <si>
    <t>Override rate</t>
  </si>
  <si>
    <t>Human decider</t>
  </si>
  <si>
    <t>Individual aware</t>
  </si>
  <si>
    <t>Logic last reviewed</t>
  </si>
  <si>
    <t>Outcome</t>
  </si>
  <si>
    <t>Disclosure group</t>
  </si>
  <si>
    <t>D-001</t>
  </si>
  <si>
    <t>Shortlist job applicants for interview</t>
  </si>
  <si>
    <t>Recruitment</t>
  </si>
  <si>
    <t>HR</t>
  </si>
  <si>
    <t>TalentFlow ATS</t>
  </si>
  <si>
    <t>Bought</t>
  </si>
  <si>
    <t>TalentFlow Pty Ltd</t>
  </si>
  <si>
    <t>Name, contact, employment history, education, inferred fit score</t>
  </si>
  <si>
    <t>Assisted</t>
  </si>
  <si>
    <t>4%</t>
  </si>
  <si>
    <t>Hiring manager</t>
  </si>
  <si>
    <t>Partly</t>
  </si>
  <si>
    <t>2019</t>
  </si>
  <si>
    <t>Recruitment and employment</t>
  </si>
  <si>
    <t>Worked example. Delete this row before you start.</t>
  </si>
  <si>
    <t>Outcome pulls from tab 3 by Ref. Leave it alone. Need more than 51 decisions? Select the last row of the table and copy it down — formulas, formatting and lists come with it.</t>
  </si>
  <si>
    <t>Three limbs, assessed in order. Stop at the first no. Score the five rubric factors from 1 (advisory) to 5 (determinative). Record reasoning for every conclusion including out of scope, because those are the ones you will be asked to defend, and a contemporaneous note made before the guidance landed is far more defensible than a reconstruction made after it.</t>
  </si>
  <si>
    <t>Decision</t>
  </si>
  <si>
    <t>(a) Arranged for</t>
  </si>
  <si>
    <t>Reliance</t>
  </si>
  <si>
    <t>Override difficulty</t>
  </si>
  <si>
    <t>Determinative form</t>
  </si>
  <si>
    <t>Opacity</t>
  </si>
  <si>
    <t>Integration</t>
  </si>
  <si>
    <t>Substantial</t>
  </si>
  <si>
    <t>(b) Significant</t>
  </si>
  <si>
    <t>(c) PI used</t>
  </si>
  <si>
    <t>Reasoning and evidence</t>
  </si>
  <si>
    <t>Yes</t>
  </si>
  <si>
    <t>Procured and configured by us, so arranged for. The fit score drives queue order and managers depart from it 4% of the time, which makes it a key factor rather than a convenience. Affects access to employment. Uses applicant personal information including an inferred score. In scope, disclosed as assisted under APP 1.8(3).</t>
  </si>
  <si>
    <t>—</t>
  </si>
  <si>
    <t>Need more than 51 decisions? Select the last row of the table and copy it down. Formulas, formatting and the drop-down lists come with it.</t>
  </si>
  <si>
    <t>The rubric</t>
  </si>
  <si>
    <t>How much the decision-maker relies on the output in practice, not in policy.</t>
  </si>
  <si>
    <t>How hard it is to depart from the output. Score 5 where override is theoretically possible and never happens.</t>
  </si>
  <si>
    <t>Advisory in form, such as a note, or determinative, such as a score, a rank or a pre-filled answer.</t>
  </si>
  <si>
    <t>How hard the output is to interrogate. Opaque outputs get followed.</t>
  </si>
  <si>
    <t>How deeply embedded. Score 5 where the decision cannot practically be made without it.</t>
  </si>
  <si>
    <t>Thresholds</t>
  </si>
  <si>
    <t>3.5 and above in scope. 2.2 to 3.4 borderline, revisit on guidance. Below 2.2 out of scope. These map exactly to the published bands on the five-factor total: 18 and above, 11 to 17, 10 and below. Tune to your risk appetite, but do not round borderline down to out of scope.</t>
  </si>
  <si>
    <t>The limbs</t>
  </si>
  <si>
    <t>You procured it, configured it, directed staff to use it, or contracted someone to do it for you. Merely building or hosting it for another entity that made those choices is operating, not arranging. Where a vendor operates and you arranged, you comply.</t>
  </si>
  <si>
    <t>(b) Significant effect</t>
  </si>
  <si>
    <t>APP 1.9: decisions under an Act granting or refusing a benefit; decisions affecting rights under a contract, agreement or arrangement; decisions affecting access to a significant service or support. Beneficial effects count as well as adverse. Refusing or failing to decide is itself a decision.</t>
  </si>
  <si>
    <t>(c) Personal information</t>
  </si>
  <si>
    <t>Personal information about the individual is used in the operation of the program. Includes derived and inferred data, which vendors routinely omit when asked.</t>
  </si>
  <si>
    <t>Your vendor's roadmap is now your compliance exposure. A model update that changes how much weight a score carries can move a system from advisory to determinative without anyone telling you. APRA-regulated entities should fold these questions into existing CPS 230 material service provider assessments rather than running a parallel process.</t>
  </si>
  <si>
    <t>Question to the vendor</t>
  </si>
  <si>
    <t>Why it matters</t>
  </si>
  <si>
    <t>Response</t>
  </si>
  <si>
    <t>Adequate</t>
  </si>
  <si>
    <t>Follow-up</t>
  </si>
  <si>
    <t>Does your product make, score, rank, route or recommend anything about an individual, and at which points in our configuration?</t>
  </si>
  <si>
    <t>Establishes limb (a) and surfaces functionality you never knowingly configured.</t>
  </si>
  <si>
    <t>What personal information does it use to do that, including anything derived or inferred?</t>
  </si>
  <si>
    <t>Feeds the APP 1.8(1) disclosure. Inferred data is the part vendors leave out.</t>
  </si>
  <si>
    <t>Can you describe the logic in terms we can put in a public privacy policy?</t>
  </si>
  <si>
    <t>You cannot disclose what the vendor will not describe. Commercial-in-confidence detail is excluded from APP 1.7, but you still need enough to name the kind of decision.</t>
  </si>
  <si>
    <t>What is your notice period and process for material changes to model or rule behaviour?</t>
  </si>
  <si>
    <t>Without this a system drifts from advisory to determinative and your assessment silently goes stale.</t>
  </si>
  <si>
    <t>Will you cooperate with individual queries routed from us, and on what timeframe?</t>
  </si>
  <si>
    <t>Not required by APP 1.7 to 1.9. Individuals will ask anyway, and Tranche 2 is expected to require it.</t>
  </si>
  <si>
    <t>Will you accept audit rights over the decision logic and the data used?</t>
  </si>
  <si>
    <t>Your evidence position if the OAIC asks how you satisfied yourself.</t>
  </si>
  <si>
    <t>Contract provisions</t>
  </si>
  <si>
    <t>Visibility into whether and how the tool makes or assists decisions, and what data it uses.</t>
  </si>
  <si>
    <t>Audit rights over decision logic and data.</t>
  </si>
  <si>
    <t>Advance notice of material change to model or rule behaviour.</t>
  </si>
  <si>
    <t>An obligation to cooperate with your disclosure and with individual queries.</t>
  </si>
  <si>
    <t>Group by kind of decision, which is what APP 1.8 actually asks for, not by system. Readers do not care which platform you bought. Over-disclosure is its own compliance failure: dense defensive drafting fails APP 1.3, which requires a clearly expressed policy.</t>
  </si>
  <si>
    <t>Section</t>
  </si>
  <si>
    <t>What goes here</t>
  </si>
  <si>
    <t>Your draft</t>
  </si>
  <si>
    <t>Tested on a reader</t>
  </si>
  <si>
    <t>Opening</t>
  </si>
  <si>
    <t>One short paragraph: some decisions we make about you are made or assisted by software.</t>
  </si>
  <si>
    <t>APP 1.8(2)</t>
  </si>
  <si>
    <t>Kinds of decisions made solely by the operation of a computer program. Grouped by kind.</t>
  </si>
  <si>
    <t>APP 1.8(3)</t>
  </si>
  <si>
    <t>Kinds of decisions where software does a thing substantially and directly related to making the decision.</t>
  </si>
  <si>
    <t>APP 1.8(1)</t>
  </si>
  <si>
    <t>The kinds of personal information used in the operation of those programs, including derived and inferred data.</t>
  </si>
  <si>
    <t>Asking for more</t>
  </si>
  <si>
    <t>A path to request further information. Not required, and it is what makes a short disclosure defensible.</t>
  </si>
  <si>
    <t>The same fact, twice</t>
  </si>
  <si>
    <t>Weak</t>
  </si>
  <si>
    <t>The entity may utilise automated processing technologies, including artificial intelligence and machine learning systems, in connection with certain operational determinations relating to individuals.</t>
  </si>
  <si>
    <t>Strong</t>
  </si>
  <si>
    <t>We use AI scribe software that processes consultation audio and clinical notes to generate structured documentation and suggested billing codes. A clinician makes the final billing decision.</t>
  </si>
  <si>
    <t>Shorter, more specific, more defensible. Write that one.</t>
  </si>
  <si>
    <t>Three tests before legal</t>
  </si>
  <si>
    <t>Can a reader tell whether a decision that affects them is covered?</t>
  </si>
  <si>
    <t>Would someone in the business recognise their own process from the description?</t>
  </si>
  <si>
    <t>Is there anything in it you would be uncomfortable defending as accurate in twelve months?</t>
  </si>
  <si>
    <t>Separated by evidential weight. Settled law can be relied on. Regulator interpretation is the OAIC's proposed view and is still moving. Comparative material shows where this is heading, not what it currently requires.</t>
  </si>
  <si>
    <t>Weight</t>
  </si>
  <si>
    <t>Source</t>
  </si>
  <si>
    <t>What it gives you</t>
  </si>
  <si>
    <t>Settled law</t>
  </si>
  <si>
    <t>Privacy Act 1988 (Cth) Sch 1, APP 1.7 to 1.9</t>
  </si>
  <si>
    <t>The obligation, as inserted by the Privacy and Other Legislation Amendment Act 2024 (Act No. 128 of 2024) Sch 1 Part 15.</t>
  </si>
  <si>
    <t>Act No. 128 of 2024, Sch 1 item 88</t>
  </si>
  <si>
    <t>Transition. Applies to decisions made after 10 December 2026 whether the arrangement, the use of personal information, or the information itself predates that date.</t>
  </si>
  <si>
    <t>Penalty regime</t>
  </si>
  <si>
    <t>Infringement notice to $66,000 for a non-compliant privacy policy. Mid-tier civil penalty to $3.3m. Serious or repeated interference: the greater of $50m, three times the benefit, or 30% of adjusted turnover.</t>
  </si>
  <si>
    <t>Interpretive weight</t>
  </si>
  <si>
    <t>Explanatory Memorandum, POLA Bill 2024</t>
  </si>
  <si>
    <t>Para 335 arranged for. Para 336 computer program, ordinary meaning, covering rule-based processes, AI and ML. Para 337 substantially and directly related, with the domestic violence hotline spreadsheet example. Para 343 significant effect examples.</t>
  </si>
  <si>
    <t>Regulator, proposed</t>
  </si>
  <si>
    <t>OAIC ADM Issues Paper, 18 May 2026</t>
  </si>
  <si>
    <t>Source of the five rubric factors on tab 3, the arranged-for and operating examples, and three fictional edge cases: generative AI with human oversight, differential pricing, and an unseen job advertisement. Consultation closed 15 June 2026.</t>
  </si>
  <si>
    <t>Regulator, pending</t>
  </si>
  <si>
    <t>OAIC final ADM guidance</t>
  </si>
  <si>
    <t>Unpublished as at 20 August 2026. The OAIC has stated it intends to publish by September 2026, before commencement.</t>
  </si>
  <si>
    <t>Regulator, enforcement</t>
  </si>
  <si>
    <t>OAIC compliance sweep, January 2026</t>
  </si>
  <si>
    <t>First proactive sweep. Approximately 60 entities, privacy policy content. The Commissioner has said a significant proportion were non-compliant. Detailed report not published as at issue date.</t>
  </si>
  <si>
    <t>Comparative</t>
  </si>
  <si>
    <t>ICO, Recruitment rewired, 31 March 2026</t>
  </si>
  <si>
    <t>Evidence from more than thirty employers. Solely automated hiring decisions with no meaningful human involvement, and no demonstrated mitigation of over-reliance on AI fit scores at volume.</t>
  </si>
  <si>
    <t>Privacy and Responsible Information Sharing Act 2024 (WA), IPP 10</t>
  </si>
  <si>
    <t>Commenced 1 July 2026. Impact assessments, periodic evaluation, notification, information on request, and a process to request human intervention. Materially more demanding than the federal rule.</t>
  </si>
  <si>
    <t>Direction</t>
  </si>
  <si>
    <t>Privacy Act Review Proposal 19.3</t>
  </si>
  <si>
    <t>A right to request meaningful information about substantially automated decisions. Agreed by Government, deferred to Tranche 2. Being progressed as at February 2026, no timetable set.</t>
  </si>
  <si>
    <t>https://nomark.au/adm-readiness-pack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</si>
</sst>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1A1A1A"/>
      <name val="Aptos"/>
      <charset val="1"/>
    </font>
    <font>
      <b/>
      <sz val="9"/>
      <color rgb="FF1A1A1A"/>
      <name val="Aptos"/>
    </font>
    <font>
      <i/>
      <sz val="9"/>
      <color rgb="FF475569"/>
      <name val="Aptos"/>
    </font>
    <font>
      <b/>
      <sz val="26"/>
      <color rgb="FF1A1A1A"/>
      <name val="Aptos"/>
    </font>
    <font>
      <sz val="26"/>
      <color rgb="FF475569"/>
      <name val="Aptos"/>
    </font>
    <font>
      <sz val="11"/>
      <color rgb="FF1A1A1A"/>
      <name val="Aptos"/>
    </font>
    <font>
      <b/>
      <sz val="11"/>
      <color rgb="FF7A7A52"/>
      <name val="Aptos"/>
    </font>
    <font>
      <b/>
      <sz val="9"/>
      <color rgb="FF7A7A52"/>
      <name val="Aptos"/>
    </font>
    <font>
      <b/>
      <sz val="9"/>
      <color rgb="FF475569"/>
      <name val="Aptos"/>
    </font>
    <font>
      <b/>
      <sz val="10"/>
      <color rgb="FF1A1A1A"/>
      <name val="Aptos"/>
    </font>
    <font>
      <sz val="10"/>
      <color rgb="FF475569"/>
      <name val="Aptos"/>
    </font>
    <font>
      <b/>
      <sz val="11"/>
      <color rgb="FF1A1A1A"/>
      <name val="Aptos"/>
    </font>
    <font>
      <b/>
      <sz val="8"/>
      <color rgb="FF475569"/>
      <name val="Aptos"/>
    </font>
    <font>
      <b/>
      <sz val="15"/>
      <color rgb="FF1A1A1A"/>
      <name val="Aptos"/>
    </font>
    <font>
      <sz val="9"/>
      <color rgb="FF475569"/>
      <name val="Aptos"/>
    </font>
    <font>
      <sz val="11"/>
      <color theme="1"/>
      <name val="Calibri"/>
      <family val="2"/>
      <charset val="1"/>
    </font>
    <font>
      <b/>
      <sz val="8"/>
      <color rgb="FF1A1A1A"/>
      <name val="Aptos"/>
    </font>
    <font>
      <sz val="9"/>
      <color rgb="FF1A1A1A"/>
      <name val="Aptos"/>
    </font>
    <font>
      <i/>
      <sz val="8"/>
      <color rgb="FF8F8A80"/>
      <name val="Aptos"/>
    </font>
    <font>
      <i/>
      <sz val="9"/>
      <color rgb="FF8F8A80"/>
      <name val="Aptos"/>
    </font>
    <font>
      <sz val="9"/>
      <color rgb="FF7A7A52"/>
      <name val="Aptos"/>
    </font>
    <font>
      <u/>
      <sz val="10"/>
      <color theme="10"/>
      <name val="Aptos"/>
    </font>
  </fonts>
  <fills count="4">
    <fill>
      <patternFill patternType="none"/>
    </fill>
    <fill>
      <patternFill patternType="gray125"/>
    </fill>
    <fill>
      <patternFill patternType="solid">
        <fgColor rgb="FFFAF9F7"/>
        <bgColor rgb="FFFFFFCC"/>
      </patternFill>
    </fill>
    <fill>
      <patternFill patternType="solid">
        <fgColor rgb="FFE7DCCB"/>
        <bgColor rgb="FFD8D2C6"/>
      </patternFill>
    </fill>
  </fills>
  <borders count="3">
    <border>
      <left/>
      <right/>
      <top/>
      <bottom/>
      <diagonal/>
    </border>
    <border>
      <left/>
      <right/>
      <top/>
      <bottom style="medium">
        <color rgb="FF1A1A1A"/>
      </bottom>
      <diagonal/>
    </border>
    <border>
      <left/>
      <right/>
      <top/>
      <bottom style="thin">
        <color rgb="FFD8D2C6"/>
      </bottom>
      <diagonal/>
    </border>
  </borders>
  <cellStyleXfs count="2">
    <xf numFmtId="0" fontId="0" fillId="0" borderId="0"/>
    <xf numFmtId="0" fontId="21" fillId="0" borderId="0" applyNumberFormat="0" applyFill="0" applyBorder="0" applyAlignment="0" applyProtection="0"/>
  </cellStyleXfs>
  <cellXfs count="48">
    <xf numFmtId="0" fontId="0" fillId="0" borderId="0" xfId="0"/>
    <xf numFmtId="0" fontId="0" fillId="2" borderId="0" xfId="0" applyFill="1"/>
    <xf numFmtId="0" fontId="1" fillId="2" borderId="0" xfId="0" applyFont="1" applyFill="1"/>
    <xf numFmtId="0" fontId="2" fillId="2" borderId="0" xfId="0" applyFont="1" applyFill="1"/>
    <xf numFmtId="0" fontId="0" fillId="2" borderId="1" xfId="0" applyFill="1" applyBorder="1"/>
    <xf numFmtId="0" fontId="3" fillId="2" borderId="0" xfId="0" applyFont="1" applyFill="1"/>
    <xf numFmtId="0" fontId="4" fillId="2" borderId="0" xfId="0" applyFont="1" applyFill="1"/>
    <xf numFmtId="0" fontId="5" fillId="2" borderId="0" xfId="0" applyFont="1" applyFill="1"/>
    <xf numFmtId="0" fontId="6" fillId="2" borderId="0" xfId="0" applyFont="1" applyFill="1"/>
    <xf numFmtId="0" fontId="0" fillId="2" borderId="2" xfId="0" applyFill="1" applyBorder="1"/>
    <xf numFmtId="0" fontId="7" fillId="2" borderId="2" xfId="0" applyFont="1" applyFill="1" applyBorder="1"/>
    <xf numFmtId="0" fontId="8" fillId="2" borderId="0" xfId="0" applyFont="1" applyFill="1" applyAlignment="1">
      <alignment vertical="top"/>
    </xf>
    <xf numFmtId="0" fontId="0" fillId="2" borderId="0" xfId="0" applyFill="1" applyAlignment="1">
      <alignment vertical="top" wrapText="1"/>
    </xf>
    <xf numFmtId="0" fontId="9" fillId="2" borderId="0" xfId="0" applyFont="1" applyFill="1"/>
    <xf numFmtId="0" fontId="10" fillId="2" borderId="0" xfId="0" applyFont="1" applyFill="1" applyAlignment="1">
      <alignment vertical="top"/>
    </xf>
    <xf numFmtId="0" fontId="11" fillId="2" borderId="0" xfId="0" applyFont="1" applyFill="1" applyAlignment="1">
      <alignment horizontal="left"/>
    </xf>
    <xf numFmtId="0" fontId="12" fillId="0" borderId="0" xfId="0" applyFont="1"/>
    <xf numFmtId="0" fontId="13" fillId="0" borderId="0" xfId="0" applyFont="1"/>
    <xf numFmtId="0" fontId="15" fillId="0" borderId="1" xfId="0" applyFont="1" applyBorder="1"/>
    <xf numFmtId="0" fontId="16" fillId="0" borderId="1" xfId="0" applyFont="1" applyBorder="1" applyAlignment="1">
      <alignment wrapText="1"/>
    </xf>
    <xf numFmtId="0" fontId="1" fillId="0" borderId="2" xfId="0" applyFont="1" applyBorder="1" applyAlignment="1">
      <alignment vertical="top" wrapText="1"/>
    </xf>
    <xf numFmtId="0" fontId="9" fillId="0" borderId="2" xfId="0" applyFont="1" applyBorder="1" applyAlignment="1">
      <alignment vertical="top" wrapText="1"/>
    </xf>
    <xf numFmtId="0" fontId="17" fillId="0" borderId="2" xfId="0" applyFont="1" applyBorder="1" applyAlignment="1">
      <alignment vertical="top" wrapText="1"/>
    </xf>
    <xf numFmtId="0" fontId="14" fillId="0" borderId="2" xfId="0" applyFont="1" applyBorder="1" applyAlignment="1">
      <alignment vertical="top" wrapText="1"/>
    </xf>
    <xf numFmtId="0" fontId="17" fillId="3" borderId="2" xfId="0" applyFont="1" applyFill="1" applyBorder="1" applyAlignment="1">
      <alignment vertical="top" wrapText="1"/>
    </xf>
    <xf numFmtId="0" fontId="18" fillId="0" borderId="0" xfId="0" applyFont="1"/>
    <xf numFmtId="0" fontId="19" fillId="0" borderId="2" xfId="0" applyFont="1" applyBorder="1" applyAlignment="1">
      <alignment vertical="top" wrapText="1"/>
    </xf>
    <xf numFmtId="0" fontId="19" fillId="0" borderId="2" xfId="0" applyFont="1" applyBorder="1"/>
    <xf numFmtId="0" fontId="7" fillId="0" borderId="2" xfId="0" applyFont="1" applyBorder="1"/>
    <xf numFmtId="0" fontId="15" fillId="0" borderId="2" xfId="0" applyFont="1" applyBorder="1"/>
    <xf numFmtId="0" fontId="8" fillId="0" borderId="0" xfId="0" applyFont="1"/>
    <xf numFmtId="0" fontId="7" fillId="0" borderId="2" xfId="0" applyFont="1" applyBorder="1" applyAlignment="1">
      <alignment vertical="top"/>
    </xf>
    <xf numFmtId="0" fontId="0" fillId="0" borderId="2" xfId="0" applyBorder="1" applyAlignment="1">
      <alignment vertical="top" wrapText="1"/>
    </xf>
    <xf numFmtId="0" fontId="20" fillId="0" borderId="0" xfId="0" applyFont="1"/>
    <xf numFmtId="0" fontId="8" fillId="0" borderId="0" xfId="0" applyFont="1" applyAlignment="1">
      <alignment vertical="top"/>
    </xf>
    <xf numFmtId="0" fontId="7" fillId="0" borderId="0" xfId="0" applyFont="1" applyAlignment="1">
      <alignment vertical="top"/>
    </xf>
    <xf numFmtId="0" fontId="19" fillId="0" borderId="0" xfId="0" applyFont="1"/>
    <xf numFmtId="0" fontId="7" fillId="0" borderId="2" xfId="0" applyFont="1" applyBorder="1" applyAlignment="1">
      <alignment vertical="top" wrapText="1"/>
    </xf>
    <xf numFmtId="0" fontId="8" fillId="0" borderId="2" xfId="0" applyFont="1" applyBorder="1" applyAlignment="1">
      <alignment vertical="top" wrapText="1"/>
    </xf>
    <xf numFmtId="0" fontId="2" fillId="0" borderId="0" xfId="0" applyFont="1"/>
    <xf numFmtId="0" fontId="5" fillId="2" borderId="0" xfId="0" applyFont="1" applyFill="1" applyAlignment="1">
      <alignment vertical="top" wrapText="1"/>
    </xf>
    <xf numFmtId="0" fontId="0" fillId="0" borderId="0" xfId="0"/>
    <xf numFmtId="0" fontId="14" fillId="0" borderId="0" xfId="0" applyFont="1" applyAlignment="1">
      <alignment vertical="top" wrapText="1"/>
    </xf>
    <xf numFmtId="0" fontId="17" fillId="0" borderId="0" xfId="0" applyFont="1" applyAlignment="1">
      <alignment vertical="top" wrapText="1"/>
    </xf>
    <xf numFmtId="0" fontId="18" fillId="0" borderId="0" xfId="0" applyFont="1"/>
    <xf numFmtId="0" fontId="10" fillId="0" borderId="0" xfId="0" applyFont="1" applyAlignment="1">
      <alignment vertical="top" wrapText="1"/>
    </xf>
    <xf numFmtId="0" fontId="0" fillId="0" borderId="0" xfId="0" applyAlignment="1">
      <alignment vertical="top" wrapText="1"/>
    </xf>
    <xf numFmtId="0" fontId="21" fillId="2" borderId="0" xfId="1"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colors>
    <indexedColors>
      <rgbColor rgb="FF000000"/>
      <rgbColor rgb="FFFAF9F7"/>
      <rgbColor rgb="FFFF0000"/>
      <rgbColor rgb="FF00FF00"/>
      <rgbColor rgb="FF0000FF"/>
      <rgbColor rgb="FFFFFF00"/>
      <rgbColor rgb="FFFF00FF"/>
      <rgbColor rgb="FF00FFFF"/>
      <rgbColor rgb="FF800000"/>
      <rgbColor rgb="FF008000"/>
      <rgbColor rgb="FF000080"/>
      <rgbColor rgb="FF7A7A52"/>
      <rgbColor rgb="FF800080"/>
      <rgbColor rgb="FF008080"/>
      <rgbColor rgb="FFD8D2C6"/>
      <rgbColor rgb="FF8F8A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E7DCCB"/>
      <rgbColor rgb="FF3366FF"/>
      <rgbColor rgb="FF33CCCC"/>
      <rgbColor rgb="FF99CC00"/>
      <rgbColor rgb="FFFFCC00"/>
      <rgbColor rgb="FFFF9900"/>
      <rgbColor rgb="FFFF6600"/>
      <rgbColor rgb="FF475569"/>
      <rgbColor rgb="FF969696"/>
      <rgbColor rgb="FF003366"/>
      <rgbColor rgb="FF339966"/>
      <rgbColor rgb="FF003300"/>
      <rgbColor rgb="FF333300"/>
      <rgbColor rgb="FF993300"/>
      <rgbColor rgb="FF993366"/>
      <rgbColor rgb="FF333399"/>
      <rgbColor rgb="FF1A1A1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704269</xdr:colOff>
      <xdr:row>6</xdr:row>
      <xdr:rowOff>34636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stretch>
          <a:fillRect/>
        </a:stretch>
      </xdr:blipFill>
      <xdr:spPr>
        <a:xfrm>
          <a:off x="0" y="1"/>
          <a:ext cx="2355269" cy="1177635"/>
        </a:xfrm>
        <a:prstGeom prst="rect">
          <a:avLst/>
        </a:prstGeom>
        <a:ln>
          <a:prstDash val="solid"/>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nomark.au/adm-readiness-pac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A1A1A"/>
    <pageSetUpPr fitToPage="1"/>
  </sheetPr>
  <dimension ref="A1:D59"/>
  <sheetViews>
    <sheetView showGridLines="0" tabSelected="1" topLeftCell="A8" zoomScale="110" zoomScaleNormal="110" workbookViewId="0">
      <selection activeCell="B22" sqref="B22"/>
    </sheetView>
  </sheetViews>
  <sheetFormatPr baseColWidth="10" defaultColWidth="8.59765625" defaultRowHeight="14" x14ac:dyDescent="0.2"/>
  <cols>
    <col min="1" max="1" width="26" customWidth="1"/>
    <col min="2" max="2" width="88" customWidth="1"/>
  </cols>
  <sheetData>
    <row r="1" spans="1:4" ht="15.75" customHeight="1" x14ac:dyDescent="0.2">
      <c r="A1" s="1"/>
      <c r="B1" s="1"/>
      <c r="C1" s="1"/>
      <c r="D1" s="1"/>
    </row>
    <row r="2" spans="1:4" ht="15.75" customHeight="1" x14ac:dyDescent="0.2">
      <c r="A2" s="1"/>
      <c r="B2" s="1"/>
      <c r="C2" s="1"/>
      <c r="D2" s="1"/>
    </row>
    <row r="3" spans="1:4" ht="15.75" customHeight="1" x14ac:dyDescent="0.2">
      <c r="A3" s="1"/>
      <c r="B3" s="1"/>
      <c r="C3" s="1"/>
      <c r="D3" s="1"/>
    </row>
    <row r="4" spans="1:4" ht="18" customHeight="1" x14ac:dyDescent="0.2">
      <c r="A4" s="2"/>
      <c r="B4" s="1"/>
      <c r="C4" s="1"/>
      <c r="D4" s="1"/>
    </row>
    <row r="5" spans="1:4" ht="19.5" customHeight="1" x14ac:dyDescent="0.2">
      <c r="A5" s="3"/>
      <c r="B5" s="1"/>
      <c r="C5" s="1"/>
      <c r="D5" s="1"/>
    </row>
    <row r="6" spans="1:4" ht="6" customHeight="1" x14ac:dyDescent="0.2">
      <c r="A6" s="4"/>
      <c r="B6" s="4"/>
      <c r="C6" s="1"/>
      <c r="D6" s="1"/>
    </row>
    <row r="7" spans="1:4" ht="19.5" customHeight="1" x14ac:dyDescent="0.2">
      <c r="A7" s="1"/>
      <c r="B7" s="1"/>
      <c r="C7" s="1"/>
      <c r="D7" s="1"/>
    </row>
    <row r="8" spans="1:4" ht="37.5" customHeight="1" x14ac:dyDescent="0.4">
      <c r="A8" s="5" t="s">
        <v>0</v>
      </c>
      <c r="B8" s="1"/>
      <c r="C8" s="1"/>
      <c r="D8" s="1"/>
    </row>
    <row r="9" spans="1:4" ht="37.5" customHeight="1" x14ac:dyDescent="0.4">
      <c r="A9" s="6" t="s">
        <v>1</v>
      </c>
      <c r="B9" s="1"/>
      <c r="C9" s="1"/>
      <c r="D9" s="1"/>
    </row>
    <row r="10" spans="1:4" ht="9.75" customHeight="1" x14ac:dyDescent="0.2">
      <c r="A10" s="1"/>
      <c r="B10" s="1"/>
      <c r="C10" s="1"/>
      <c r="D10" s="1"/>
    </row>
    <row r="11" spans="1:4" ht="19.5" customHeight="1" x14ac:dyDescent="0.2">
      <c r="A11" s="7" t="s">
        <v>2</v>
      </c>
      <c r="B11" s="1"/>
      <c r="C11" s="1"/>
      <c r="D11" s="1"/>
    </row>
    <row r="12" spans="1:4" ht="19.5" customHeight="1" x14ac:dyDescent="0.2">
      <c r="A12" s="8" t="s">
        <v>3</v>
      </c>
      <c r="B12" s="1"/>
      <c r="C12" s="1"/>
      <c r="D12" s="1"/>
    </row>
    <row r="13" spans="1:4" ht="15.75" customHeight="1" x14ac:dyDescent="0.2">
      <c r="A13" s="9"/>
      <c r="B13" s="9"/>
      <c r="C13" s="1"/>
      <c r="D13" s="1"/>
    </row>
    <row r="14" spans="1:4" x14ac:dyDescent="0.2">
      <c r="A14" s="1"/>
      <c r="B14" s="1"/>
      <c r="C14" s="1"/>
      <c r="D14" s="1"/>
    </row>
    <row r="15" spans="1:4" ht="45.75" customHeight="1" x14ac:dyDescent="0.2">
      <c r="A15" s="40" t="s">
        <v>4</v>
      </c>
      <c r="B15" s="41"/>
      <c r="C15" s="1"/>
      <c r="D15" s="1"/>
    </row>
    <row r="16" spans="1:4" x14ac:dyDescent="0.2">
      <c r="A16" s="1"/>
      <c r="B16" s="1"/>
      <c r="C16" s="1"/>
      <c r="D16" s="1"/>
    </row>
    <row r="17" spans="1:4" ht="21.75" customHeight="1" x14ac:dyDescent="0.2">
      <c r="A17" s="10" t="s">
        <v>5</v>
      </c>
      <c r="B17" s="9"/>
      <c r="C17" s="1"/>
      <c r="D17" s="1"/>
    </row>
    <row r="18" spans="1:4" ht="16.5" customHeight="1" x14ac:dyDescent="0.2">
      <c r="A18" s="11" t="s">
        <v>6</v>
      </c>
      <c r="B18" s="12" t="s">
        <v>7</v>
      </c>
      <c r="C18" s="1"/>
      <c r="D18" s="1"/>
    </row>
    <row r="19" spans="1:4" ht="16.5" customHeight="1" x14ac:dyDescent="0.2">
      <c r="A19" s="11" t="s">
        <v>8</v>
      </c>
      <c r="B19" s="12" t="s">
        <v>9</v>
      </c>
      <c r="C19" s="1"/>
      <c r="D19" s="1"/>
    </row>
    <row r="20" spans="1:4" ht="16.5" customHeight="1" x14ac:dyDescent="0.2">
      <c r="A20" s="11" t="s">
        <v>10</v>
      </c>
      <c r="B20" s="12" t="s">
        <v>11</v>
      </c>
      <c r="C20" s="1"/>
      <c r="D20" s="1"/>
    </row>
    <row r="21" spans="1:4" ht="16.5" customHeight="1" x14ac:dyDescent="0.2">
      <c r="A21" s="11" t="s">
        <v>12</v>
      </c>
      <c r="B21" s="47" t="s">
        <v>231</v>
      </c>
      <c r="C21" s="1"/>
      <c r="D21" s="1"/>
    </row>
    <row r="22" spans="1:4" ht="27.75" customHeight="1" x14ac:dyDescent="0.2">
      <c r="A22" s="11" t="s">
        <v>13</v>
      </c>
      <c r="B22" s="12" t="s">
        <v>14</v>
      </c>
      <c r="C22" s="1"/>
      <c r="D22" s="1"/>
    </row>
    <row r="23" spans="1:4" ht="27.75" customHeight="1" x14ac:dyDescent="0.2">
      <c r="A23" s="11" t="s">
        <v>15</v>
      </c>
      <c r="B23" s="12" t="s">
        <v>16</v>
      </c>
      <c r="C23" s="1"/>
      <c r="D23" s="1"/>
    </row>
    <row r="24" spans="1:4" ht="16.5" customHeight="1" x14ac:dyDescent="0.2">
      <c r="A24" s="11" t="s">
        <v>17</v>
      </c>
      <c r="B24" s="12" t="s">
        <v>18</v>
      </c>
      <c r="C24" s="1"/>
      <c r="D24" s="1"/>
    </row>
    <row r="25" spans="1:4" ht="27.75" customHeight="1" x14ac:dyDescent="0.2">
      <c r="A25" s="11" t="s">
        <v>19</v>
      </c>
      <c r="B25" s="12" t="s">
        <v>20</v>
      </c>
      <c r="C25" s="1"/>
      <c r="D25" s="1"/>
    </row>
    <row r="26" spans="1:4" x14ac:dyDescent="0.2">
      <c r="A26" s="1"/>
      <c r="B26" s="1"/>
      <c r="C26" s="1"/>
      <c r="D26" s="1"/>
    </row>
    <row r="27" spans="1:4" ht="21.75" customHeight="1" x14ac:dyDescent="0.2">
      <c r="A27" s="10" t="s">
        <v>21</v>
      </c>
      <c r="B27" s="9"/>
      <c r="C27" s="1"/>
      <c r="D27" s="1"/>
    </row>
    <row r="28" spans="1:4" ht="16.5" customHeight="1" x14ac:dyDescent="0.2">
      <c r="A28" s="13" t="s">
        <v>22</v>
      </c>
      <c r="B28" s="14" t="s">
        <v>23</v>
      </c>
      <c r="C28" s="1"/>
      <c r="D28" s="1"/>
    </row>
    <row r="29" spans="1:4" ht="16.5" customHeight="1" x14ac:dyDescent="0.2">
      <c r="A29" s="13" t="s">
        <v>24</v>
      </c>
      <c r="B29" s="14" t="s">
        <v>25</v>
      </c>
      <c r="C29" s="1"/>
      <c r="D29" s="1"/>
    </row>
    <row r="30" spans="1:4" ht="16.5" customHeight="1" x14ac:dyDescent="0.2">
      <c r="A30" s="13" t="s">
        <v>26</v>
      </c>
      <c r="B30" s="14" t="s">
        <v>27</v>
      </c>
      <c r="C30" s="1"/>
      <c r="D30" s="1"/>
    </row>
    <row r="31" spans="1:4" ht="16.5" customHeight="1" x14ac:dyDescent="0.2">
      <c r="A31" s="13" t="s">
        <v>28</v>
      </c>
      <c r="B31" s="14" t="s">
        <v>29</v>
      </c>
      <c r="C31" s="1"/>
      <c r="D31" s="1"/>
    </row>
    <row r="32" spans="1:4" ht="16.5" customHeight="1" x14ac:dyDescent="0.2">
      <c r="A32" s="13" t="s">
        <v>30</v>
      </c>
      <c r="B32" s="14" t="s">
        <v>31</v>
      </c>
      <c r="C32" s="1"/>
      <c r="D32" s="1"/>
    </row>
    <row r="33" spans="1:4" ht="16.5" customHeight="1" x14ac:dyDescent="0.2">
      <c r="A33" s="13" t="s">
        <v>32</v>
      </c>
      <c r="B33" s="14" t="s">
        <v>33</v>
      </c>
      <c r="C33" s="1"/>
      <c r="D33" s="1"/>
    </row>
    <row r="34" spans="1:4" x14ac:dyDescent="0.2">
      <c r="A34" s="1"/>
      <c r="B34" s="1"/>
      <c r="C34" s="1"/>
      <c r="D34" s="1"/>
    </row>
    <row r="35" spans="1:4" ht="21.75" customHeight="1" x14ac:dyDescent="0.2">
      <c r="A35" s="10" t="s">
        <v>34</v>
      </c>
      <c r="B35" s="9"/>
      <c r="C35" s="1"/>
      <c r="D35" s="1"/>
    </row>
    <row r="36" spans="1:4" ht="25.5" customHeight="1" x14ac:dyDescent="0.2">
      <c r="A36" s="11" t="s">
        <v>35</v>
      </c>
      <c r="B36" s="12" t="s">
        <v>36</v>
      </c>
      <c r="C36" s="1"/>
      <c r="D36" s="1"/>
    </row>
    <row r="37" spans="1:4" ht="25.5" customHeight="1" x14ac:dyDescent="0.2">
      <c r="A37" s="11" t="s">
        <v>37</v>
      </c>
      <c r="B37" s="12" t="s">
        <v>38</v>
      </c>
      <c r="C37" s="1"/>
      <c r="D37" s="1"/>
    </row>
    <row r="38" spans="1:4" ht="25.5" customHeight="1" x14ac:dyDescent="0.2">
      <c r="A38" s="11" t="s">
        <v>39</v>
      </c>
      <c r="B38" s="12" t="s">
        <v>40</v>
      </c>
      <c r="C38" s="1"/>
      <c r="D38" s="1"/>
    </row>
    <row r="39" spans="1:4" ht="25.5" customHeight="1" x14ac:dyDescent="0.2">
      <c r="A39" s="11" t="s">
        <v>41</v>
      </c>
      <c r="B39" s="12" t="s">
        <v>42</v>
      </c>
      <c r="C39" s="1"/>
      <c r="D39" s="1"/>
    </row>
    <row r="40" spans="1:4" x14ac:dyDescent="0.2">
      <c r="A40" s="1"/>
      <c r="B40" s="1"/>
      <c r="C40" s="1"/>
      <c r="D40" s="1"/>
    </row>
    <row r="41" spans="1:4" ht="21.75" customHeight="1" x14ac:dyDescent="0.2">
      <c r="A41" s="10" t="s">
        <v>43</v>
      </c>
      <c r="B41" s="9"/>
      <c r="C41" s="1"/>
      <c r="D41" s="1"/>
    </row>
    <row r="42" spans="1:4" ht="18" customHeight="1" x14ac:dyDescent="0.2">
      <c r="A42" s="1" t="s">
        <v>44</v>
      </c>
      <c r="B42" s="15">
        <f>COUNTA('2 Inventory'!A10:A60)</f>
        <v>0</v>
      </c>
      <c r="C42" s="1"/>
      <c r="D42" s="1"/>
    </row>
    <row r="43" spans="1:4" ht="18" customHeight="1" x14ac:dyDescent="0.2">
      <c r="A43" s="1" t="s">
        <v>45</v>
      </c>
      <c r="B43" s="15">
        <f>COUNTIF('3 Assessment'!L10:L60,"In scope")</f>
        <v>0</v>
      </c>
      <c r="C43" s="1"/>
      <c r="D43" s="1"/>
    </row>
    <row r="44" spans="1:4" ht="18" customHeight="1" x14ac:dyDescent="0.2">
      <c r="A44" s="1" t="s">
        <v>46</v>
      </c>
      <c r="B44" s="15">
        <f>COUNTIF('3 Assessment'!L10:L60,"Borderline")</f>
        <v>0</v>
      </c>
      <c r="C44" s="1"/>
      <c r="D44" s="1"/>
    </row>
    <row r="45" spans="1:4" ht="18" customHeight="1" x14ac:dyDescent="0.2">
      <c r="A45" s="1" t="s">
        <v>47</v>
      </c>
      <c r="B45" s="15">
        <f>COUNTIF('3 Assessment'!L10:L60,"Out of scope")</f>
        <v>0</v>
      </c>
      <c r="C45" s="1"/>
      <c r="D45" s="1"/>
    </row>
    <row r="46" spans="1:4" ht="18" customHeight="1" x14ac:dyDescent="0.2">
      <c r="A46" s="1" t="s">
        <v>48</v>
      </c>
      <c r="B46" s="15">
        <f>COUNTIF('2 Inventory'!J10:J60,"Not known")</f>
        <v>0</v>
      </c>
      <c r="C46" s="1"/>
      <c r="D46" s="1"/>
    </row>
    <row r="47" spans="1:4" x14ac:dyDescent="0.2">
      <c r="A47" s="1"/>
      <c r="B47" s="1"/>
      <c r="C47" s="1"/>
      <c r="D47" s="1"/>
    </row>
    <row r="48" spans="1:4" x14ac:dyDescent="0.2">
      <c r="A48" s="1"/>
      <c r="B48" s="1"/>
      <c r="C48" s="1"/>
      <c r="D48" s="1"/>
    </row>
    <row r="49" spans="1:4" x14ac:dyDescent="0.2">
      <c r="A49" s="1"/>
      <c r="B49" s="1"/>
      <c r="C49" s="1"/>
      <c r="D49" s="1"/>
    </row>
    <row r="50" spans="1:4" x14ac:dyDescent="0.2">
      <c r="A50" s="1"/>
      <c r="B50" s="1"/>
      <c r="C50" s="1"/>
      <c r="D50" s="1"/>
    </row>
    <row r="51" spans="1:4" x14ac:dyDescent="0.2">
      <c r="A51" s="1"/>
      <c r="B51" s="1"/>
      <c r="C51" s="1"/>
      <c r="D51" s="1"/>
    </row>
    <row r="52" spans="1:4" x14ac:dyDescent="0.2">
      <c r="A52" s="1"/>
      <c r="B52" s="1"/>
      <c r="C52" s="1"/>
      <c r="D52" s="1"/>
    </row>
    <row r="53" spans="1:4" x14ac:dyDescent="0.2">
      <c r="A53" s="1"/>
      <c r="B53" s="1"/>
      <c r="C53" s="1"/>
      <c r="D53" s="1"/>
    </row>
    <row r="54" spans="1:4" x14ac:dyDescent="0.2">
      <c r="A54" s="1"/>
      <c r="B54" s="1"/>
      <c r="C54" s="1"/>
      <c r="D54" s="1"/>
    </row>
    <row r="55" spans="1:4" x14ac:dyDescent="0.2">
      <c r="A55" s="1"/>
      <c r="B55" s="1"/>
      <c r="C55" s="1"/>
      <c r="D55" s="1"/>
    </row>
    <row r="56" spans="1:4" x14ac:dyDescent="0.2">
      <c r="A56" s="1"/>
      <c r="B56" s="1"/>
      <c r="C56" s="1"/>
      <c r="D56" s="1"/>
    </row>
    <row r="57" spans="1:4" x14ac:dyDescent="0.2">
      <c r="A57" s="1"/>
      <c r="B57" s="1"/>
      <c r="C57" s="1"/>
      <c r="D57" s="1"/>
    </row>
    <row r="58" spans="1:4" x14ac:dyDescent="0.2">
      <c r="A58" s="1"/>
      <c r="B58" s="1"/>
      <c r="C58" s="1"/>
      <c r="D58" s="1"/>
    </row>
    <row r="59" spans="1:4" x14ac:dyDescent="0.2">
      <c r="A59" s="1"/>
      <c r="B59" s="1"/>
      <c r="C59" s="1"/>
      <c r="D59" s="1"/>
    </row>
  </sheetData>
  <mergeCells count="1">
    <mergeCell ref="A15:B15"/>
  </mergeCells>
  <hyperlinks>
    <hyperlink ref="B21" r:id="rId1" xr:uid="{F178639D-6F50-9148-A241-6285F52E67CC}"/>
  </hyperlinks>
  <pageMargins left="0.75" right="0.75" top="1" bottom="1" header="0.511811023622047" footer="0.511811023622047"/>
  <pageSetup paperSize="9" orientation="portrait"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A1A1A"/>
    <pageSetUpPr fitToPage="1"/>
  </sheetPr>
  <dimension ref="A1:F17"/>
  <sheetViews>
    <sheetView showGridLines="0" zoomScaleNormal="100" workbookViewId="0">
      <pane ySplit="7" topLeftCell="A8" activePane="bottomLeft" state="frozen"/>
      <selection pane="bottomLeft"/>
    </sheetView>
  </sheetViews>
  <sheetFormatPr baseColWidth="10" defaultColWidth="8.59765625" defaultRowHeight="14" x14ac:dyDescent="0.2"/>
  <cols>
    <col min="1" max="1" width="11" customWidth="1"/>
    <col min="2" max="2" width="22" customWidth="1"/>
    <col min="3" max="3" width="68" customWidth="1"/>
    <col min="4" max="4" width="32" customWidth="1"/>
    <col min="5" max="5" width="18" customWidth="1"/>
    <col min="6" max="6" width="8" customWidth="1"/>
  </cols>
  <sheetData>
    <row r="1" spans="1:6" ht="7.5" customHeight="1" x14ac:dyDescent="0.2"/>
    <row r="2" spans="1:6" ht="15" customHeight="1" x14ac:dyDescent="0.2">
      <c r="A2" s="16" t="s">
        <v>49</v>
      </c>
    </row>
    <row r="3" spans="1:6" ht="25.5" customHeight="1" x14ac:dyDescent="0.25">
      <c r="A3" s="17" t="s">
        <v>22</v>
      </c>
    </row>
    <row r="4" spans="1:6" ht="30" customHeight="1" x14ac:dyDescent="0.2">
      <c r="A4" s="42" t="s">
        <v>50</v>
      </c>
      <c r="B4" s="41"/>
      <c r="C4" s="41"/>
      <c r="D4" s="41"/>
      <c r="E4" s="41"/>
      <c r="F4" s="41"/>
    </row>
    <row r="5" spans="1:6" ht="4.5" customHeight="1" x14ac:dyDescent="0.2">
      <c r="A5" s="18"/>
      <c r="B5" s="18"/>
      <c r="C5" s="18"/>
      <c r="D5" s="18"/>
      <c r="E5" s="18"/>
      <c r="F5" s="18"/>
    </row>
    <row r="6" spans="1:6" ht="9" customHeight="1" x14ac:dyDescent="0.2"/>
    <row r="7" spans="1:6" ht="30" customHeight="1" x14ac:dyDescent="0.2">
      <c r="A7" s="19" t="s">
        <v>51</v>
      </c>
      <c r="B7" s="19" t="s">
        <v>52</v>
      </c>
      <c r="C7" s="19" t="s">
        <v>53</v>
      </c>
      <c r="D7" s="19" t="s">
        <v>54</v>
      </c>
      <c r="E7" s="19" t="s">
        <v>55</v>
      </c>
      <c r="F7" s="19" t="s">
        <v>56</v>
      </c>
    </row>
    <row r="8" spans="1:6" ht="67.5" customHeight="1" x14ac:dyDescent="0.2">
      <c r="A8" s="20" t="s">
        <v>57</v>
      </c>
      <c r="B8" s="21" t="s">
        <v>58</v>
      </c>
      <c r="C8" s="22" t="s">
        <v>59</v>
      </c>
      <c r="D8" s="23" t="s">
        <v>60</v>
      </c>
      <c r="E8" s="24"/>
      <c r="F8" s="24"/>
    </row>
    <row r="9" spans="1:6" ht="67.5" customHeight="1" x14ac:dyDescent="0.2">
      <c r="A9" s="20" t="s">
        <v>61</v>
      </c>
      <c r="B9" s="21" t="s">
        <v>62</v>
      </c>
      <c r="C9" s="22" t="s">
        <v>63</v>
      </c>
      <c r="D9" s="23" t="s">
        <v>64</v>
      </c>
      <c r="E9" s="24"/>
      <c r="F9" s="24"/>
    </row>
    <row r="10" spans="1:6" ht="67.5" customHeight="1" x14ac:dyDescent="0.2">
      <c r="A10" s="20" t="s">
        <v>65</v>
      </c>
      <c r="B10" s="21" t="s">
        <v>66</v>
      </c>
      <c r="C10" s="22" t="s">
        <v>67</v>
      </c>
      <c r="D10" s="23" t="s">
        <v>68</v>
      </c>
      <c r="E10" s="24"/>
      <c r="F10" s="24"/>
    </row>
    <row r="11" spans="1:6" ht="67.5" customHeight="1" x14ac:dyDescent="0.2">
      <c r="A11" s="20" t="s">
        <v>69</v>
      </c>
      <c r="B11" s="21" t="s">
        <v>70</v>
      </c>
      <c r="C11" s="22" t="s">
        <v>71</v>
      </c>
      <c r="D11" s="23" t="s">
        <v>72</v>
      </c>
      <c r="E11" s="24"/>
      <c r="F11" s="24"/>
    </row>
    <row r="12" spans="1:6" ht="67.5" customHeight="1" x14ac:dyDescent="0.2">
      <c r="A12" s="20" t="s">
        <v>73</v>
      </c>
      <c r="B12" s="21" t="s">
        <v>74</v>
      </c>
      <c r="C12" s="22" t="s">
        <v>75</v>
      </c>
      <c r="D12" s="23" t="s">
        <v>76</v>
      </c>
      <c r="E12" s="24"/>
      <c r="F12" s="24"/>
    </row>
    <row r="13" spans="1:6" ht="67.5" customHeight="1" x14ac:dyDescent="0.2">
      <c r="A13" s="20" t="s">
        <v>77</v>
      </c>
      <c r="B13" s="21" t="s">
        <v>78</v>
      </c>
      <c r="C13" s="22" t="s">
        <v>79</v>
      </c>
      <c r="D13" s="23" t="s">
        <v>80</v>
      </c>
      <c r="E13" s="24"/>
      <c r="F13" s="24"/>
    </row>
    <row r="14" spans="1:6" ht="67.5" customHeight="1" x14ac:dyDescent="0.2">
      <c r="A14" s="20" t="s">
        <v>81</v>
      </c>
      <c r="B14" s="21" t="s">
        <v>82</v>
      </c>
      <c r="C14" s="22" t="s">
        <v>83</v>
      </c>
      <c r="D14" s="23" t="s">
        <v>84</v>
      </c>
      <c r="E14" s="24"/>
      <c r="F14" s="24"/>
    </row>
    <row r="15" spans="1:6" ht="67.5" customHeight="1" x14ac:dyDescent="0.2">
      <c r="A15" s="20" t="s">
        <v>85</v>
      </c>
      <c r="B15" s="21" t="s">
        <v>86</v>
      </c>
      <c r="C15" s="22" t="s">
        <v>87</v>
      </c>
      <c r="D15" s="23" t="s">
        <v>88</v>
      </c>
      <c r="E15" s="24"/>
      <c r="F15" s="24"/>
    </row>
    <row r="17" spans="1:1" x14ac:dyDescent="0.2">
      <c r="A17" s="25" t="s">
        <v>89</v>
      </c>
    </row>
  </sheetData>
  <mergeCells count="1">
    <mergeCell ref="A4:F4"/>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A1A1A"/>
    <pageSetUpPr fitToPage="1"/>
  </sheetPr>
  <dimension ref="A1:O62"/>
  <sheetViews>
    <sheetView showGridLines="0" zoomScaleNormal="100" workbookViewId="0">
      <pane ySplit="7" topLeftCell="A8" activePane="bottomLeft" state="frozen"/>
      <selection pane="bottomLeft"/>
    </sheetView>
  </sheetViews>
  <sheetFormatPr baseColWidth="10" defaultColWidth="8.59765625" defaultRowHeight="14" x14ac:dyDescent="0.2"/>
  <cols>
    <col min="1" max="1" width="8" customWidth="1"/>
    <col min="2" max="2" width="40" customWidth="1"/>
    <col min="3" max="3" width="20" customWidth="1"/>
    <col min="4" max="4" width="14" customWidth="1"/>
    <col min="5" max="5" width="22" customWidth="1"/>
    <col min="6" max="6" width="15" customWidth="1"/>
    <col min="7" max="7" width="17" customWidth="1"/>
    <col min="8" max="8" width="32" customWidth="1"/>
    <col min="9" max="9" width="15" customWidth="1"/>
    <col min="10" max="10" width="13" customWidth="1"/>
    <col min="11" max="11" width="18" customWidth="1"/>
    <col min="12" max="12" width="14" customWidth="1"/>
    <col min="13" max="14" width="15" customWidth="1"/>
    <col min="15" max="15" width="22" customWidth="1"/>
  </cols>
  <sheetData>
    <row r="1" spans="1:15" ht="7.5" customHeight="1" x14ac:dyDescent="0.2"/>
    <row r="2" spans="1:15" ht="15" customHeight="1" x14ac:dyDescent="0.2">
      <c r="A2" s="16" t="s">
        <v>49</v>
      </c>
    </row>
    <row r="3" spans="1:15" ht="25.5" customHeight="1" x14ac:dyDescent="0.25">
      <c r="A3" s="17" t="s">
        <v>24</v>
      </c>
    </row>
    <row r="4" spans="1:15" ht="30" customHeight="1" x14ac:dyDescent="0.2">
      <c r="A4" s="42" t="s">
        <v>90</v>
      </c>
      <c r="B4" s="41"/>
      <c r="C4" s="41"/>
      <c r="D4" s="41"/>
      <c r="E4" s="41"/>
      <c r="F4" s="41"/>
      <c r="G4" s="41"/>
      <c r="H4" s="41"/>
      <c r="I4" s="41"/>
      <c r="J4" s="41"/>
      <c r="K4" s="41"/>
      <c r="L4" s="41"/>
      <c r="M4" s="41"/>
      <c r="N4" s="41"/>
      <c r="O4" s="41"/>
    </row>
    <row r="5" spans="1:15" ht="4.5" customHeight="1" x14ac:dyDescent="0.2">
      <c r="A5" s="18"/>
      <c r="B5" s="18"/>
      <c r="C5" s="18"/>
      <c r="D5" s="18"/>
      <c r="E5" s="18"/>
      <c r="F5" s="18"/>
      <c r="G5" s="18"/>
      <c r="H5" s="18"/>
      <c r="I5" s="18"/>
      <c r="J5" s="18"/>
      <c r="K5" s="18"/>
      <c r="L5" s="18"/>
      <c r="M5" s="18"/>
      <c r="N5" s="18"/>
      <c r="O5" s="18"/>
    </row>
    <row r="6" spans="1:15" ht="9" customHeight="1" x14ac:dyDescent="0.2"/>
    <row r="7" spans="1:15" ht="30" customHeight="1" x14ac:dyDescent="0.2">
      <c r="A7" s="19" t="s">
        <v>91</v>
      </c>
      <c r="B7" s="19" t="s">
        <v>92</v>
      </c>
      <c r="C7" s="19" t="s">
        <v>93</v>
      </c>
      <c r="D7" s="19" t="s">
        <v>94</v>
      </c>
      <c r="E7" s="19" t="s">
        <v>95</v>
      </c>
      <c r="F7" s="19" t="s">
        <v>96</v>
      </c>
      <c r="G7" s="19" t="s">
        <v>97</v>
      </c>
      <c r="H7" s="19" t="s">
        <v>98</v>
      </c>
      <c r="I7" s="19" t="s">
        <v>99</v>
      </c>
      <c r="J7" s="19" t="s">
        <v>100</v>
      </c>
      <c r="K7" s="19" t="s">
        <v>101</v>
      </c>
      <c r="L7" s="19" t="s">
        <v>102</v>
      </c>
      <c r="M7" s="19" t="s">
        <v>103</v>
      </c>
      <c r="N7" s="19" t="s">
        <v>104</v>
      </c>
      <c r="O7" s="19" t="s">
        <v>105</v>
      </c>
    </row>
    <row r="8" spans="1:15" ht="42" customHeight="1" x14ac:dyDescent="0.2">
      <c r="A8" s="26" t="s">
        <v>106</v>
      </c>
      <c r="B8" s="26" t="s">
        <v>107</v>
      </c>
      <c r="C8" s="26" t="s">
        <v>108</v>
      </c>
      <c r="D8" s="26" t="s">
        <v>109</v>
      </c>
      <c r="E8" s="26" t="s">
        <v>110</v>
      </c>
      <c r="F8" s="26" t="s">
        <v>111</v>
      </c>
      <c r="G8" s="26" t="s">
        <v>112</v>
      </c>
      <c r="H8" s="26" t="s">
        <v>113</v>
      </c>
      <c r="I8" s="26" t="s">
        <v>114</v>
      </c>
      <c r="J8" s="26" t="s">
        <v>115</v>
      </c>
      <c r="K8" s="26" t="s">
        <v>116</v>
      </c>
      <c r="L8" s="26" t="s">
        <v>117</v>
      </c>
      <c r="M8" s="26" t="s">
        <v>118</v>
      </c>
      <c r="N8" s="27" t="str">
        <f>'3 Assessment'!L8</f>
        <v>In scope</v>
      </c>
      <c r="O8" s="26" t="s">
        <v>119</v>
      </c>
    </row>
    <row r="9" spans="1:15" ht="15" customHeight="1" x14ac:dyDescent="0.2">
      <c r="A9" s="25" t="s">
        <v>120</v>
      </c>
    </row>
    <row r="10" spans="1:15" ht="27.75" customHeight="1" x14ac:dyDescent="0.2">
      <c r="A10" s="24"/>
      <c r="B10" s="24"/>
      <c r="C10" s="24"/>
      <c r="D10" s="24"/>
      <c r="E10" s="24"/>
      <c r="F10" s="24"/>
      <c r="G10" s="24"/>
      <c r="H10" s="24"/>
      <c r="I10" s="24"/>
      <c r="J10" s="24"/>
      <c r="K10" s="24"/>
      <c r="L10" s="24"/>
      <c r="M10" s="24"/>
      <c r="N10" s="20" t="str">
        <f>IFERROR(INDEX('3 Assessment'!$L$10:$L$60,MATCH(A10,'3 Assessment'!$A$10:$A$60,0)),"")</f>
        <v/>
      </c>
      <c r="O10" s="24"/>
    </row>
    <row r="11" spans="1:15" ht="27.75" customHeight="1" x14ac:dyDescent="0.2">
      <c r="A11" s="24"/>
      <c r="B11" s="24"/>
      <c r="C11" s="24"/>
      <c r="D11" s="24"/>
      <c r="E11" s="24"/>
      <c r="F11" s="24"/>
      <c r="G11" s="24"/>
      <c r="H11" s="24"/>
      <c r="I11" s="24"/>
      <c r="J11" s="24"/>
      <c r="K11" s="24"/>
      <c r="L11" s="24"/>
      <c r="M11" s="24"/>
      <c r="N11" s="20" t="str">
        <f>IFERROR(INDEX('3 Assessment'!$L$10:$L$60,MATCH(A11,'3 Assessment'!$A$10:$A$60,0)),"")</f>
        <v/>
      </c>
      <c r="O11" s="24"/>
    </row>
    <row r="12" spans="1:15" ht="27.75" customHeight="1" x14ac:dyDescent="0.2">
      <c r="A12" s="24"/>
      <c r="B12" s="24"/>
      <c r="C12" s="24"/>
      <c r="D12" s="24"/>
      <c r="E12" s="24"/>
      <c r="F12" s="24"/>
      <c r="G12" s="24"/>
      <c r="H12" s="24"/>
      <c r="I12" s="24"/>
      <c r="J12" s="24"/>
      <c r="K12" s="24"/>
      <c r="L12" s="24"/>
      <c r="M12" s="24"/>
      <c r="N12" s="20" t="str">
        <f>IFERROR(INDEX('3 Assessment'!$L$10:$L$60,MATCH(A12,'3 Assessment'!$A$10:$A$60,0)),"")</f>
        <v/>
      </c>
      <c r="O12" s="24"/>
    </row>
    <row r="13" spans="1:15" ht="27.75" customHeight="1" x14ac:dyDescent="0.2">
      <c r="A13" s="24"/>
      <c r="B13" s="24"/>
      <c r="C13" s="24"/>
      <c r="D13" s="24"/>
      <c r="E13" s="24"/>
      <c r="F13" s="24"/>
      <c r="G13" s="24"/>
      <c r="H13" s="24"/>
      <c r="I13" s="24"/>
      <c r="J13" s="24"/>
      <c r="K13" s="24"/>
      <c r="L13" s="24"/>
      <c r="M13" s="24"/>
      <c r="N13" s="20" t="str">
        <f>IFERROR(INDEX('3 Assessment'!$L$10:$L$60,MATCH(A13,'3 Assessment'!$A$10:$A$60,0)),"")</f>
        <v/>
      </c>
      <c r="O13" s="24"/>
    </row>
    <row r="14" spans="1:15" ht="27.75" customHeight="1" x14ac:dyDescent="0.2">
      <c r="A14" s="24"/>
      <c r="B14" s="24"/>
      <c r="C14" s="24"/>
      <c r="D14" s="24"/>
      <c r="E14" s="24"/>
      <c r="F14" s="24"/>
      <c r="G14" s="24"/>
      <c r="H14" s="24"/>
      <c r="I14" s="24"/>
      <c r="J14" s="24"/>
      <c r="K14" s="24"/>
      <c r="L14" s="24"/>
      <c r="M14" s="24"/>
      <c r="N14" s="20" t="str">
        <f>IFERROR(INDEX('3 Assessment'!$L$10:$L$60,MATCH(A14,'3 Assessment'!$A$10:$A$60,0)),"")</f>
        <v/>
      </c>
      <c r="O14" s="24"/>
    </row>
    <row r="15" spans="1:15" ht="27.75" customHeight="1" x14ac:dyDescent="0.2">
      <c r="A15" s="24"/>
      <c r="B15" s="24"/>
      <c r="C15" s="24"/>
      <c r="D15" s="24"/>
      <c r="E15" s="24"/>
      <c r="F15" s="24"/>
      <c r="G15" s="24"/>
      <c r="H15" s="24"/>
      <c r="I15" s="24"/>
      <c r="J15" s="24"/>
      <c r="K15" s="24"/>
      <c r="L15" s="24"/>
      <c r="M15" s="24"/>
      <c r="N15" s="20" t="str">
        <f>IFERROR(INDEX('3 Assessment'!$L$10:$L$60,MATCH(A15,'3 Assessment'!$A$10:$A$60,0)),"")</f>
        <v/>
      </c>
      <c r="O15" s="24"/>
    </row>
    <row r="16" spans="1:15" ht="27.75" customHeight="1" x14ac:dyDescent="0.2">
      <c r="A16" s="24"/>
      <c r="B16" s="24"/>
      <c r="C16" s="24"/>
      <c r="D16" s="24"/>
      <c r="E16" s="24"/>
      <c r="F16" s="24"/>
      <c r="G16" s="24"/>
      <c r="H16" s="24"/>
      <c r="I16" s="24"/>
      <c r="J16" s="24"/>
      <c r="K16" s="24"/>
      <c r="L16" s="24"/>
      <c r="M16" s="24"/>
      <c r="N16" s="20" t="str">
        <f>IFERROR(INDEX('3 Assessment'!$L$10:$L$60,MATCH(A16,'3 Assessment'!$A$10:$A$60,0)),"")</f>
        <v/>
      </c>
      <c r="O16" s="24"/>
    </row>
    <row r="17" spans="1:15" ht="27.75" customHeight="1" x14ac:dyDescent="0.2">
      <c r="A17" s="24"/>
      <c r="B17" s="24"/>
      <c r="C17" s="24"/>
      <c r="D17" s="24"/>
      <c r="E17" s="24"/>
      <c r="F17" s="24"/>
      <c r="G17" s="24"/>
      <c r="H17" s="24"/>
      <c r="I17" s="24"/>
      <c r="J17" s="24"/>
      <c r="K17" s="24"/>
      <c r="L17" s="24"/>
      <c r="M17" s="24"/>
      <c r="N17" s="20" t="str">
        <f>IFERROR(INDEX('3 Assessment'!$L$10:$L$60,MATCH(A17,'3 Assessment'!$A$10:$A$60,0)),"")</f>
        <v/>
      </c>
      <c r="O17" s="24"/>
    </row>
    <row r="18" spans="1:15" ht="27.75" customHeight="1" x14ac:dyDescent="0.2">
      <c r="A18" s="24"/>
      <c r="B18" s="24"/>
      <c r="C18" s="24"/>
      <c r="D18" s="24"/>
      <c r="E18" s="24"/>
      <c r="F18" s="24"/>
      <c r="G18" s="24"/>
      <c r="H18" s="24"/>
      <c r="I18" s="24"/>
      <c r="J18" s="24"/>
      <c r="K18" s="24"/>
      <c r="L18" s="24"/>
      <c r="M18" s="24"/>
      <c r="N18" s="20" t="str">
        <f>IFERROR(INDEX('3 Assessment'!$L$10:$L$60,MATCH(A18,'3 Assessment'!$A$10:$A$60,0)),"")</f>
        <v/>
      </c>
      <c r="O18" s="24"/>
    </row>
    <row r="19" spans="1:15" ht="27.75" customHeight="1" x14ac:dyDescent="0.2">
      <c r="A19" s="24"/>
      <c r="B19" s="24"/>
      <c r="C19" s="24"/>
      <c r="D19" s="24"/>
      <c r="E19" s="24"/>
      <c r="F19" s="24"/>
      <c r="G19" s="24"/>
      <c r="H19" s="24"/>
      <c r="I19" s="24"/>
      <c r="J19" s="24"/>
      <c r="K19" s="24"/>
      <c r="L19" s="24"/>
      <c r="M19" s="24"/>
      <c r="N19" s="20" t="str">
        <f>IFERROR(INDEX('3 Assessment'!$L$10:$L$60,MATCH(A19,'3 Assessment'!$A$10:$A$60,0)),"")</f>
        <v/>
      </c>
      <c r="O19" s="24"/>
    </row>
    <row r="20" spans="1:15" ht="27.75" customHeight="1" x14ac:dyDescent="0.2">
      <c r="A20" s="24"/>
      <c r="B20" s="24"/>
      <c r="C20" s="24"/>
      <c r="D20" s="24"/>
      <c r="E20" s="24"/>
      <c r="F20" s="24"/>
      <c r="G20" s="24"/>
      <c r="H20" s="24"/>
      <c r="I20" s="24"/>
      <c r="J20" s="24"/>
      <c r="K20" s="24"/>
      <c r="L20" s="24"/>
      <c r="M20" s="24"/>
      <c r="N20" s="20" t="str">
        <f>IFERROR(INDEX('3 Assessment'!$L$10:$L$60,MATCH(A20,'3 Assessment'!$A$10:$A$60,0)),"")</f>
        <v/>
      </c>
      <c r="O20" s="24"/>
    </row>
    <row r="21" spans="1:15" ht="27.75" customHeight="1" x14ac:dyDescent="0.2">
      <c r="A21" s="24"/>
      <c r="B21" s="24"/>
      <c r="C21" s="24"/>
      <c r="D21" s="24"/>
      <c r="E21" s="24"/>
      <c r="F21" s="24"/>
      <c r="G21" s="24"/>
      <c r="H21" s="24"/>
      <c r="I21" s="24"/>
      <c r="J21" s="24"/>
      <c r="K21" s="24"/>
      <c r="L21" s="24"/>
      <c r="M21" s="24"/>
      <c r="N21" s="20" t="str">
        <f>IFERROR(INDEX('3 Assessment'!$L$10:$L$60,MATCH(A21,'3 Assessment'!$A$10:$A$60,0)),"")</f>
        <v/>
      </c>
      <c r="O21" s="24"/>
    </row>
    <row r="22" spans="1:15" ht="27.75" customHeight="1" x14ac:dyDescent="0.2">
      <c r="A22" s="24"/>
      <c r="B22" s="24"/>
      <c r="C22" s="24"/>
      <c r="D22" s="24"/>
      <c r="E22" s="24"/>
      <c r="F22" s="24"/>
      <c r="G22" s="24"/>
      <c r="H22" s="24"/>
      <c r="I22" s="24"/>
      <c r="J22" s="24"/>
      <c r="K22" s="24"/>
      <c r="L22" s="24"/>
      <c r="M22" s="24"/>
      <c r="N22" s="20" t="str">
        <f>IFERROR(INDEX('3 Assessment'!$L$10:$L$60,MATCH(A22,'3 Assessment'!$A$10:$A$60,0)),"")</f>
        <v/>
      </c>
      <c r="O22" s="24"/>
    </row>
    <row r="23" spans="1:15" ht="27.75" customHeight="1" x14ac:dyDescent="0.2">
      <c r="A23" s="24"/>
      <c r="B23" s="24"/>
      <c r="C23" s="24"/>
      <c r="D23" s="24"/>
      <c r="E23" s="24"/>
      <c r="F23" s="24"/>
      <c r="G23" s="24"/>
      <c r="H23" s="24"/>
      <c r="I23" s="24"/>
      <c r="J23" s="24"/>
      <c r="K23" s="24"/>
      <c r="L23" s="24"/>
      <c r="M23" s="24"/>
      <c r="N23" s="20" t="str">
        <f>IFERROR(INDEX('3 Assessment'!$L$10:$L$60,MATCH(A23,'3 Assessment'!$A$10:$A$60,0)),"")</f>
        <v/>
      </c>
      <c r="O23" s="24"/>
    </row>
    <row r="24" spans="1:15" ht="27.75" customHeight="1" x14ac:dyDescent="0.2">
      <c r="A24" s="24"/>
      <c r="B24" s="24"/>
      <c r="C24" s="24"/>
      <c r="D24" s="24"/>
      <c r="E24" s="24"/>
      <c r="F24" s="24"/>
      <c r="G24" s="24"/>
      <c r="H24" s="24"/>
      <c r="I24" s="24"/>
      <c r="J24" s="24"/>
      <c r="K24" s="24"/>
      <c r="L24" s="24"/>
      <c r="M24" s="24"/>
      <c r="N24" s="20" t="str">
        <f>IFERROR(INDEX('3 Assessment'!$L$10:$L$60,MATCH(A24,'3 Assessment'!$A$10:$A$60,0)),"")</f>
        <v/>
      </c>
      <c r="O24" s="24"/>
    </row>
    <row r="25" spans="1:15" ht="27.75" customHeight="1" x14ac:dyDescent="0.2">
      <c r="A25" s="24"/>
      <c r="B25" s="24"/>
      <c r="C25" s="24"/>
      <c r="D25" s="24"/>
      <c r="E25" s="24"/>
      <c r="F25" s="24"/>
      <c r="G25" s="24"/>
      <c r="H25" s="24"/>
      <c r="I25" s="24"/>
      <c r="J25" s="24"/>
      <c r="K25" s="24"/>
      <c r="L25" s="24"/>
      <c r="M25" s="24"/>
      <c r="N25" s="20" t="str">
        <f>IFERROR(INDEX('3 Assessment'!$L$10:$L$60,MATCH(A25,'3 Assessment'!$A$10:$A$60,0)),"")</f>
        <v/>
      </c>
      <c r="O25" s="24"/>
    </row>
    <row r="26" spans="1:15" ht="27.75" customHeight="1" x14ac:dyDescent="0.2">
      <c r="A26" s="24"/>
      <c r="B26" s="24"/>
      <c r="C26" s="24"/>
      <c r="D26" s="24"/>
      <c r="E26" s="24"/>
      <c r="F26" s="24"/>
      <c r="G26" s="24"/>
      <c r="H26" s="24"/>
      <c r="I26" s="24"/>
      <c r="J26" s="24"/>
      <c r="K26" s="24"/>
      <c r="L26" s="24"/>
      <c r="M26" s="24"/>
      <c r="N26" s="20" t="str">
        <f>IFERROR(INDEX('3 Assessment'!$L$10:$L$60,MATCH(A26,'3 Assessment'!$A$10:$A$60,0)),"")</f>
        <v/>
      </c>
      <c r="O26" s="24"/>
    </row>
    <row r="27" spans="1:15" ht="27.75" customHeight="1" x14ac:dyDescent="0.2">
      <c r="A27" s="24"/>
      <c r="B27" s="24"/>
      <c r="C27" s="24"/>
      <c r="D27" s="24"/>
      <c r="E27" s="24"/>
      <c r="F27" s="24"/>
      <c r="G27" s="24"/>
      <c r="H27" s="24"/>
      <c r="I27" s="24"/>
      <c r="J27" s="24"/>
      <c r="K27" s="24"/>
      <c r="L27" s="24"/>
      <c r="M27" s="24"/>
      <c r="N27" s="20" t="str">
        <f>IFERROR(INDEX('3 Assessment'!$L$10:$L$60,MATCH(A27,'3 Assessment'!$A$10:$A$60,0)),"")</f>
        <v/>
      </c>
      <c r="O27" s="24"/>
    </row>
    <row r="28" spans="1:15" ht="27.75" customHeight="1" x14ac:dyDescent="0.2">
      <c r="A28" s="24"/>
      <c r="B28" s="24"/>
      <c r="C28" s="24"/>
      <c r="D28" s="24"/>
      <c r="E28" s="24"/>
      <c r="F28" s="24"/>
      <c r="G28" s="24"/>
      <c r="H28" s="24"/>
      <c r="I28" s="24"/>
      <c r="J28" s="24"/>
      <c r="K28" s="24"/>
      <c r="L28" s="24"/>
      <c r="M28" s="24"/>
      <c r="N28" s="20" t="str">
        <f>IFERROR(INDEX('3 Assessment'!$L$10:$L$60,MATCH(A28,'3 Assessment'!$A$10:$A$60,0)),"")</f>
        <v/>
      </c>
      <c r="O28" s="24"/>
    </row>
    <row r="29" spans="1:15" ht="27.75" customHeight="1" x14ac:dyDescent="0.2">
      <c r="A29" s="24"/>
      <c r="B29" s="24"/>
      <c r="C29" s="24"/>
      <c r="D29" s="24"/>
      <c r="E29" s="24"/>
      <c r="F29" s="24"/>
      <c r="G29" s="24"/>
      <c r="H29" s="24"/>
      <c r="I29" s="24"/>
      <c r="J29" s="24"/>
      <c r="K29" s="24"/>
      <c r="L29" s="24"/>
      <c r="M29" s="24"/>
      <c r="N29" s="20" t="str">
        <f>IFERROR(INDEX('3 Assessment'!$L$10:$L$60,MATCH(A29,'3 Assessment'!$A$10:$A$60,0)),"")</f>
        <v/>
      </c>
      <c r="O29" s="24"/>
    </row>
    <row r="30" spans="1:15" ht="27.75" customHeight="1" x14ac:dyDescent="0.2">
      <c r="A30" s="24"/>
      <c r="B30" s="24"/>
      <c r="C30" s="24"/>
      <c r="D30" s="24"/>
      <c r="E30" s="24"/>
      <c r="F30" s="24"/>
      <c r="G30" s="24"/>
      <c r="H30" s="24"/>
      <c r="I30" s="24"/>
      <c r="J30" s="24"/>
      <c r="K30" s="24"/>
      <c r="L30" s="24"/>
      <c r="M30" s="24"/>
      <c r="N30" s="20" t="str">
        <f>IFERROR(INDEX('3 Assessment'!$L$10:$L$60,MATCH(A30,'3 Assessment'!$A$10:$A$60,0)),"")</f>
        <v/>
      </c>
      <c r="O30" s="24"/>
    </row>
    <row r="31" spans="1:15" ht="27.75" customHeight="1" x14ac:dyDescent="0.2">
      <c r="A31" s="24"/>
      <c r="B31" s="24"/>
      <c r="C31" s="24"/>
      <c r="D31" s="24"/>
      <c r="E31" s="24"/>
      <c r="F31" s="24"/>
      <c r="G31" s="24"/>
      <c r="H31" s="24"/>
      <c r="I31" s="24"/>
      <c r="J31" s="24"/>
      <c r="K31" s="24"/>
      <c r="L31" s="24"/>
      <c r="M31" s="24"/>
      <c r="N31" s="20" t="str">
        <f>IFERROR(INDEX('3 Assessment'!$L$10:$L$60,MATCH(A31,'3 Assessment'!$A$10:$A$60,0)),"")</f>
        <v/>
      </c>
      <c r="O31" s="24"/>
    </row>
    <row r="32" spans="1:15" ht="27.75" customHeight="1" x14ac:dyDescent="0.2">
      <c r="A32" s="24"/>
      <c r="B32" s="24"/>
      <c r="C32" s="24"/>
      <c r="D32" s="24"/>
      <c r="E32" s="24"/>
      <c r="F32" s="24"/>
      <c r="G32" s="24"/>
      <c r="H32" s="24"/>
      <c r="I32" s="24"/>
      <c r="J32" s="24"/>
      <c r="K32" s="24"/>
      <c r="L32" s="24"/>
      <c r="M32" s="24"/>
      <c r="N32" s="20" t="str">
        <f>IFERROR(INDEX('3 Assessment'!$L$10:$L$60,MATCH(A32,'3 Assessment'!$A$10:$A$60,0)),"")</f>
        <v/>
      </c>
      <c r="O32" s="24"/>
    </row>
    <row r="33" spans="1:15" ht="27.75" customHeight="1" x14ac:dyDescent="0.2">
      <c r="A33" s="24"/>
      <c r="B33" s="24"/>
      <c r="C33" s="24"/>
      <c r="D33" s="24"/>
      <c r="E33" s="24"/>
      <c r="F33" s="24"/>
      <c r="G33" s="24"/>
      <c r="H33" s="24"/>
      <c r="I33" s="24"/>
      <c r="J33" s="24"/>
      <c r="K33" s="24"/>
      <c r="L33" s="24"/>
      <c r="M33" s="24"/>
      <c r="N33" s="20" t="str">
        <f>IFERROR(INDEX('3 Assessment'!$L$10:$L$60,MATCH(A33,'3 Assessment'!$A$10:$A$60,0)),"")</f>
        <v/>
      </c>
      <c r="O33" s="24"/>
    </row>
    <row r="34" spans="1:15" ht="27.75" customHeight="1" x14ac:dyDescent="0.2">
      <c r="A34" s="24"/>
      <c r="B34" s="24"/>
      <c r="C34" s="24"/>
      <c r="D34" s="24"/>
      <c r="E34" s="24"/>
      <c r="F34" s="24"/>
      <c r="G34" s="24"/>
      <c r="H34" s="24"/>
      <c r="I34" s="24"/>
      <c r="J34" s="24"/>
      <c r="K34" s="24"/>
      <c r="L34" s="24"/>
      <c r="M34" s="24"/>
      <c r="N34" s="20" t="str">
        <f>IFERROR(INDEX('3 Assessment'!$L$10:$L$60,MATCH(A34,'3 Assessment'!$A$10:$A$60,0)),"")</f>
        <v/>
      </c>
      <c r="O34" s="24"/>
    </row>
    <row r="35" spans="1:15" ht="27.75" customHeight="1" x14ac:dyDescent="0.2">
      <c r="A35" s="24"/>
      <c r="B35" s="24"/>
      <c r="C35" s="24"/>
      <c r="D35" s="24"/>
      <c r="E35" s="24"/>
      <c r="F35" s="24"/>
      <c r="G35" s="24"/>
      <c r="H35" s="24"/>
      <c r="I35" s="24"/>
      <c r="J35" s="24"/>
      <c r="K35" s="24"/>
      <c r="L35" s="24"/>
      <c r="M35" s="24"/>
      <c r="N35" s="20" t="str">
        <f>IFERROR(INDEX('3 Assessment'!$L$10:$L$60,MATCH(A35,'3 Assessment'!$A$10:$A$60,0)),"")</f>
        <v/>
      </c>
      <c r="O35" s="24"/>
    </row>
    <row r="36" spans="1:15" ht="27.75" customHeight="1" x14ac:dyDescent="0.2">
      <c r="A36" s="24"/>
      <c r="B36" s="24"/>
      <c r="C36" s="24"/>
      <c r="D36" s="24"/>
      <c r="E36" s="24"/>
      <c r="F36" s="24"/>
      <c r="G36" s="24"/>
      <c r="H36" s="24"/>
      <c r="I36" s="24"/>
      <c r="J36" s="24"/>
      <c r="K36" s="24"/>
      <c r="L36" s="24"/>
      <c r="M36" s="24"/>
      <c r="N36" s="20" t="str">
        <f>IFERROR(INDEX('3 Assessment'!$L$10:$L$60,MATCH(A36,'3 Assessment'!$A$10:$A$60,0)),"")</f>
        <v/>
      </c>
      <c r="O36" s="24"/>
    </row>
    <row r="37" spans="1:15" ht="27.75" customHeight="1" x14ac:dyDescent="0.2">
      <c r="A37" s="24"/>
      <c r="B37" s="24"/>
      <c r="C37" s="24"/>
      <c r="D37" s="24"/>
      <c r="E37" s="24"/>
      <c r="F37" s="24"/>
      <c r="G37" s="24"/>
      <c r="H37" s="24"/>
      <c r="I37" s="24"/>
      <c r="J37" s="24"/>
      <c r="K37" s="24"/>
      <c r="L37" s="24"/>
      <c r="M37" s="24"/>
      <c r="N37" s="20" t="str">
        <f>IFERROR(INDEX('3 Assessment'!$L$10:$L$60,MATCH(A37,'3 Assessment'!$A$10:$A$60,0)),"")</f>
        <v/>
      </c>
      <c r="O37" s="24"/>
    </row>
    <row r="38" spans="1:15" ht="27.75" customHeight="1" x14ac:dyDescent="0.2">
      <c r="A38" s="24"/>
      <c r="B38" s="24"/>
      <c r="C38" s="24"/>
      <c r="D38" s="24"/>
      <c r="E38" s="24"/>
      <c r="F38" s="24"/>
      <c r="G38" s="24"/>
      <c r="H38" s="24"/>
      <c r="I38" s="24"/>
      <c r="J38" s="24"/>
      <c r="K38" s="24"/>
      <c r="L38" s="24"/>
      <c r="M38" s="24"/>
      <c r="N38" s="20" t="str">
        <f>IFERROR(INDEX('3 Assessment'!$L$10:$L$60,MATCH(A38,'3 Assessment'!$A$10:$A$60,0)),"")</f>
        <v/>
      </c>
      <c r="O38" s="24"/>
    </row>
    <row r="39" spans="1:15" ht="27.75" customHeight="1" x14ac:dyDescent="0.2">
      <c r="A39" s="24"/>
      <c r="B39" s="24"/>
      <c r="C39" s="24"/>
      <c r="D39" s="24"/>
      <c r="E39" s="24"/>
      <c r="F39" s="24"/>
      <c r="G39" s="24"/>
      <c r="H39" s="24"/>
      <c r="I39" s="24"/>
      <c r="J39" s="24"/>
      <c r="K39" s="24"/>
      <c r="L39" s="24"/>
      <c r="M39" s="24"/>
      <c r="N39" s="20" t="str">
        <f>IFERROR(INDEX('3 Assessment'!$L$10:$L$60,MATCH(A39,'3 Assessment'!$A$10:$A$60,0)),"")</f>
        <v/>
      </c>
      <c r="O39" s="24"/>
    </row>
    <row r="40" spans="1:15" ht="27.75" customHeight="1" x14ac:dyDescent="0.2">
      <c r="A40" s="24"/>
      <c r="B40" s="24"/>
      <c r="C40" s="24"/>
      <c r="D40" s="24"/>
      <c r="E40" s="24"/>
      <c r="F40" s="24"/>
      <c r="G40" s="24"/>
      <c r="H40" s="24"/>
      <c r="I40" s="24"/>
      <c r="J40" s="24"/>
      <c r="K40" s="24"/>
      <c r="L40" s="24"/>
      <c r="M40" s="24"/>
      <c r="N40" s="20" t="str">
        <f>IFERROR(INDEX('3 Assessment'!$L$10:$L$60,MATCH(A40,'3 Assessment'!$A$10:$A$60,0)),"")</f>
        <v/>
      </c>
      <c r="O40" s="24"/>
    </row>
    <row r="41" spans="1:15" ht="27.75" customHeight="1" x14ac:dyDescent="0.2">
      <c r="A41" s="24"/>
      <c r="B41" s="24"/>
      <c r="C41" s="24"/>
      <c r="D41" s="24"/>
      <c r="E41" s="24"/>
      <c r="F41" s="24"/>
      <c r="G41" s="24"/>
      <c r="H41" s="24"/>
      <c r="I41" s="24"/>
      <c r="J41" s="24"/>
      <c r="K41" s="24"/>
      <c r="L41" s="24"/>
      <c r="M41" s="24"/>
      <c r="N41" s="20" t="str">
        <f>IFERROR(INDEX('3 Assessment'!$L$10:$L$60,MATCH(A41,'3 Assessment'!$A$10:$A$60,0)),"")</f>
        <v/>
      </c>
      <c r="O41" s="24"/>
    </row>
    <row r="42" spans="1:15" ht="27.75" customHeight="1" x14ac:dyDescent="0.2">
      <c r="A42" s="24"/>
      <c r="B42" s="24"/>
      <c r="C42" s="24"/>
      <c r="D42" s="24"/>
      <c r="E42" s="24"/>
      <c r="F42" s="24"/>
      <c r="G42" s="24"/>
      <c r="H42" s="24"/>
      <c r="I42" s="24"/>
      <c r="J42" s="24"/>
      <c r="K42" s="24"/>
      <c r="L42" s="24"/>
      <c r="M42" s="24"/>
      <c r="N42" s="20" t="str">
        <f>IFERROR(INDEX('3 Assessment'!$L$10:$L$60,MATCH(A42,'3 Assessment'!$A$10:$A$60,0)),"")</f>
        <v/>
      </c>
      <c r="O42" s="24"/>
    </row>
    <row r="43" spans="1:15" ht="27.75" customHeight="1" x14ac:dyDescent="0.2">
      <c r="A43" s="24"/>
      <c r="B43" s="24"/>
      <c r="C43" s="24"/>
      <c r="D43" s="24"/>
      <c r="E43" s="24"/>
      <c r="F43" s="24"/>
      <c r="G43" s="24"/>
      <c r="H43" s="24"/>
      <c r="I43" s="24"/>
      <c r="J43" s="24"/>
      <c r="K43" s="24"/>
      <c r="L43" s="24"/>
      <c r="M43" s="24"/>
      <c r="N43" s="20" t="str">
        <f>IFERROR(INDEX('3 Assessment'!$L$10:$L$60,MATCH(A43,'3 Assessment'!$A$10:$A$60,0)),"")</f>
        <v/>
      </c>
      <c r="O43" s="24"/>
    </row>
    <row r="44" spans="1:15" ht="27.75" customHeight="1" x14ac:dyDescent="0.2">
      <c r="A44" s="24"/>
      <c r="B44" s="24"/>
      <c r="C44" s="24"/>
      <c r="D44" s="24"/>
      <c r="E44" s="24"/>
      <c r="F44" s="24"/>
      <c r="G44" s="24"/>
      <c r="H44" s="24"/>
      <c r="I44" s="24"/>
      <c r="J44" s="24"/>
      <c r="K44" s="24"/>
      <c r="L44" s="24"/>
      <c r="M44" s="24"/>
      <c r="N44" s="20" t="str">
        <f>IFERROR(INDEX('3 Assessment'!$L$10:$L$60,MATCH(A44,'3 Assessment'!$A$10:$A$60,0)),"")</f>
        <v/>
      </c>
      <c r="O44" s="24"/>
    </row>
    <row r="45" spans="1:15" ht="27.75" customHeight="1" x14ac:dyDescent="0.2">
      <c r="A45" s="24"/>
      <c r="B45" s="24"/>
      <c r="C45" s="24"/>
      <c r="D45" s="24"/>
      <c r="E45" s="24"/>
      <c r="F45" s="24"/>
      <c r="G45" s="24"/>
      <c r="H45" s="24"/>
      <c r="I45" s="24"/>
      <c r="J45" s="24"/>
      <c r="K45" s="24"/>
      <c r="L45" s="24"/>
      <c r="M45" s="24"/>
      <c r="N45" s="20" t="str">
        <f>IFERROR(INDEX('3 Assessment'!$L$10:$L$60,MATCH(A45,'3 Assessment'!$A$10:$A$60,0)),"")</f>
        <v/>
      </c>
      <c r="O45" s="24"/>
    </row>
    <row r="46" spans="1:15" ht="27.75" customHeight="1" x14ac:dyDescent="0.2">
      <c r="A46" s="24"/>
      <c r="B46" s="24"/>
      <c r="C46" s="24"/>
      <c r="D46" s="24"/>
      <c r="E46" s="24"/>
      <c r="F46" s="24"/>
      <c r="G46" s="24"/>
      <c r="H46" s="24"/>
      <c r="I46" s="24"/>
      <c r="J46" s="24"/>
      <c r="K46" s="24"/>
      <c r="L46" s="24"/>
      <c r="M46" s="24"/>
      <c r="N46" s="20" t="str">
        <f>IFERROR(INDEX('3 Assessment'!$L$10:$L$60,MATCH(A46,'3 Assessment'!$A$10:$A$60,0)),"")</f>
        <v/>
      </c>
      <c r="O46" s="24"/>
    </row>
    <row r="47" spans="1:15" ht="27.75" customHeight="1" x14ac:dyDescent="0.2">
      <c r="A47" s="24"/>
      <c r="B47" s="24"/>
      <c r="C47" s="24"/>
      <c r="D47" s="24"/>
      <c r="E47" s="24"/>
      <c r="F47" s="24"/>
      <c r="G47" s="24"/>
      <c r="H47" s="24"/>
      <c r="I47" s="24"/>
      <c r="J47" s="24"/>
      <c r="K47" s="24"/>
      <c r="L47" s="24"/>
      <c r="M47" s="24"/>
      <c r="N47" s="20" t="str">
        <f>IFERROR(INDEX('3 Assessment'!$L$10:$L$60,MATCH(A47,'3 Assessment'!$A$10:$A$60,0)),"")</f>
        <v/>
      </c>
      <c r="O47" s="24"/>
    </row>
    <row r="48" spans="1:15" ht="27.75" customHeight="1" x14ac:dyDescent="0.2">
      <c r="A48" s="24"/>
      <c r="B48" s="24"/>
      <c r="C48" s="24"/>
      <c r="D48" s="24"/>
      <c r="E48" s="24"/>
      <c r="F48" s="24"/>
      <c r="G48" s="24"/>
      <c r="H48" s="24"/>
      <c r="I48" s="24"/>
      <c r="J48" s="24"/>
      <c r="K48" s="24"/>
      <c r="L48" s="24"/>
      <c r="M48" s="24"/>
      <c r="N48" s="20" t="str">
        <f>IFERROR(INDEX('3 Assessment'!$L$10:$L$60,MATCH(A48,'3 Assessment'!$A$10:$A$60,0)),"")</f>
        <v/>
      </c>
      <c r="O48" s="24"/>
    </row>
    <row r="49" spans="1:15" ht="27.75" customHeight="1" x14ac:dyDescent="0.2">
      <c r="A49" s="24"/>
      <c r="B49" s="24"/>
      <c r="C49" s="24"/>
      <c r="D49" s="24"/>
      <c r="E49" s="24"/>
      <c r="F49" s="24"/>
      <c r="G49" s="24"/>
      <c r="H49" s="24"/>
      <c r="I49" s="24"/>
      <c r="J49" s="24"/>
      <c r="K49" s="24"/>
      <c r="L49" s="24"/>
      <c r="M49" s="24"/>
      <c r="N49" s="20" t="str">
        <f>IFERROR(INDEX('3 Assessment'!$L$10:$L$60,MATCH(A49,'3 Assessment'!$A$10:$A$60,0)),"")</f>
        <v/>
      </c>
      <c r="O49" s="24"/>
    </row>
    <row r="50" spans="1:15" ht="27.75" customHeight="1" x14ac:dyDescent="0.2">
      <c r="A50" s="24"/>
      <c r="B50" s="24"/>
      <c r="C50" s="24"/>
      <c r="D50" s="24"/>
      <c r="E50" s="24"/>
      <c r="F50" s="24"/>
      <c r="G50" s="24"/>
      <c r="H50" s="24"/>
      <c r="I50" s="24"/>
      <c r="J50" s="24"/>
      <c r="K50" s="24"/>
      <c r="L50" s="24"/>
      <c r="M50" s="24"/>
      <c r="N50" s="20" t="str">
        <f>IFERROR(INDEX('3 Assessment'!$L$10:$L$60,MATCH(A50,'3 Assessment'!$A$10:$A$60,0)),"")</f>
        <v/>
      </c>
      <c r="O50" s="24"/>
    </row>
    <row r="51" spans="1:15" ht="27.75" customHeight="1" x14ac:dyDescent="0.2">
      <c r="A51" s="24"/>
      <c r="B51" s="24"/>
      <c r="C51" s="24"/>
      <c r="D51" s="24"/>
      <c r="E51" s="24"/>
      <c r="F51" s="24"/>
      <c r="G51" s="24"/>
      <c r="H51" s="24"/>
      <c r="I51" s="24"/>
      <c r="J51" s="24"/>
      <c r="K51" s="24"/>
      <c r="L51" s="24"/>
      <c r="M51" s="24"/>
      <c r="N51" s="20" t="str">
        <f>IFERROR(INDEX('3 Assessment'!$L$10:$L$60,MATCH(A51,'3 Assessment'!$A$10:$A$60,0)),"")</f>
        <v/>
      </c>
      <c r="O51" s="24"/>
    </row>
    <row r="52" spans="1:15" ht="27.75" customHeight="1" x14ac:dyDescent="0.2">
      <c r="A52" s="24"/>
      <c r="B52" s="24"/>
      <c r="C52" s="24"/>
      <c r="D52" s="24"/>
      <c r="E52" s="24"/>
      <c r="F52" s="24"/>
      <c r="G52" s="24"/>
      <c r="H52" s="24"/>
      <c r="I52" s="24"/>
      <c r="J52" s="24"/>
      <c r="K52" s="24"/>
      <c r="L52" s="24"/>
      <c r="M52" s="24"/>
      <c r="N52" s="20" t="str">
        <f>IFERROR(INDEX('3 Assessment'!$L$10:$L$60,MATCH(A52,'3 Assessment'!$A$10:$A$60,0)),"")</f>
        <v/>
      </c>
      <c r="O52" s="24"/>
    </row>
    <row r="53" spans="1:15" ht="27.75" customHeight="1" x14ac:dyDescent="0.2">
      <c r="A53" s="24"/>
      <c r="B53" s="24"/>
      <c r="C53" s="24"/>
      <c r="D53" s="24"/>
      <c r="E53" s="24"/>
      <c r="F53" s="24"/>
      <c r="G53" s="24"/>
      <c r="H53" s="24"/>
      <c r="I53" s="24"/>
      <c r="J53" s="24"/>
      <c r="K53" s="24"/>
      <c r="L53" s="24"/>
      <c r="M53" s="24"/>
      <c r="N53" s="20" t="str">
        <f>IFERROR(INDEX('3 Assessment'!$L$10:$L$60,MATCH(A53,'3 Assessment'!$A$10:$A$60,0)),"")</f>
        <v/>
      </c>
      <c r="O53" s="24"/>
    </row>
    <row r="54" spans="1:15" ht="27.75" customHeight="1" x14ac:dyDescent="0.2">
      <c r="A54" s="24"/>
      <c r="B54" s="24"/>
      <c r="C54" s="24"/>
      <c r="D54" s="24"/>
      <c r="E54" s="24"/>
      <c r="F54" s="24"/>
      <c r="G54" s="24"/>
      <c r="H54" s="24"/>
      <c r="I54" s="24"/>
      <c r="J54" s="24"/>
      <c r="K54" s="24"/>
      <c r="L54" s="24"/>
      <c r="M54" s="24"/>
      <c r="N54" s="20" t="str">
        <f>IFERROR(INDEX('3 Assessment'!$L$10:$L$60,MATCH(A54,'3 Assessment'!$A$10:$A$60,0)),"")</f>
        <v/>
      </c>
      <c r="O54" s="24"/>
    </row>
    <row r="55" spans="1:15" ht="27.75" customHeight="1" x14ac:dyDescent="0.2">
      <c r="A55" s="24"/>
      <c r="B55" s="24"/>
      <c r="C55" s="24"/>
      <c r="D55" s="24"/>
      <c r="E55" s="24"/>
      <c r="F55" s="24"/>
      <c r="G55" s="24"/>
      <c r="H55" s="24"/>
      <c r="I55" s="24"/>
      <c r="J55" s="24"/>
      <c r="K55" s="24"/>
      <c r="L55" s="24"/>
      <c r="M55" s="24"/>
      <c r="N55" s="20" t="str">
        <f>IFERROR(INDEX('3 Assessment'!$L$10:$L$60,MATCH(A55,'3 Assessment'!$A$10:$A$60,0)),"")</f>
        <v/>
      </c>
      <c r="O55" s="24"/>
    </row>
    <row r="56" spans="1:15" ht="27.75" customHeight="1" x14ac:dyDescent="0.2">
      <c r="A56" s="24"/>
      <c r="B56" s="24"/>
      <c r="C56" s="24"/>
      <c r="D56" s="24"/>
      <c r="E56" s="24"/>
      <c r="F56" s="24"/>
      <c r="G56" s="24"/>
      <c r="H56" s="24"/>
      <c r="I56" s="24"/>
      <c r="J56" s="24"/>
      <c r="K56" s="24"/>
      <c r="L56" s="24"/>
      <c r="M56" s="24"/>
      <c r="N56" s="20" t="str">
        <f>IFERROR(INDEX('3 Assessment'!$L$10:$L$60,MATCH(A56,'3 Assessment'!$A$10:$A$60,0)),"")</f>
        <v/>
      </c>
      <c r="O56" s="24"/>
    </row>
    <row r="57" spans="1:15" ht="27.75" customHeight="1" x14ac:dyDescent="0.2">
      <c r="A57" s="24"/>
      <c r="B57" s="24"/>
      <c r="C57" s="24"/>
      <c r="D57" s="24"/>
      <c r="E57" s="24"/>
      <c r="F57" s="24"/>
      <c r="G57" s="24"/>
      <c r="H57" s="24"/>
      <c r="I57" s="24"/>
      <c r="J57" s="24"/>
      <c r="K57" s="24"/>
      <c r="L57" s="24"/>
      <c r="M57" s="24"/>
      <c r="N57" s="20" t="str">
        <f>IFERROR(INDEX('3 Assessment'!$L$10:$L$60,MATCH(A57,'3 Assessment'!$A$10:$A$60,0)),"")</f>
        <v/>
      </c>
      <c r="O57" s="24"/>
    </row>
    <row r="58" spans="1:15" ht="27.75" customHeight="1" x14ac:dyDescent="0.2">
      <c r="A58" s="24"/>
      <c r="B58" s="24"/>
      <c r="C58" s="24"/>
      <c r="D58" s="24"/>
      <c r="E58" s="24"/>
      <c r="F58" s="24"/>
      <c r="G58" s="24"/>
      <c r="H58" s="24"/>
      <c r="I58" s="24"/>
      <c r="J58" s="24"/>
      <c r="K58" s="24"/>
      <c r="L58" s="24"/>
      <c r="M58" s="24"/>
      <c r="N58" s="20" t="str">
        <f>IFERROR(INDEX('3 Assessment'!$L$10:$L$60,MATCH(A58,'3 Assessment'!$A$10:$A$60,0)),"")</f>
        <v/>
      </c>
      <c r="O58" s="24"/>
    </row>
    <row r="59" spans="1:15" ht="27.75" customHeight="1" x14ac:dyDescent="0.2">
      <c r="A59" s="24"/>
      <c r="B59" s="24"/>
      <c r="C59" s="24"/>
      <c r="D59" s="24"/>
      <c r="E59" s="24"/>
      <c r="F59" s="24"/>
      <c r="G59" s="24"/>
      <c r="H59" s="24"/>
      <c r="I59" s="24"/>
      <c r="J59" s="24"/>
      <c r="K59" s="24"/>
      <c r="L59" s="24"/>
      <c r="M59" s="24"/>
      <c r="N59" s="20" t="str">
        <f>IFERROR(INDEX('3 Assessment'!$L$10:$L$60,MATCH(A59,'3 Assessment'!$A$10:$A$60,0)),"")</f>
        <v/>
      </c>
      <c r="O59" s="24"/>
    </row>
    <row r="60" spans="1:15" ht="27.75" customHeight="1" x14ac:dyDescent="0.2">
      <c r="A60" s="24"/>
      <c r="B60" s="24"/>
      <c r="C60" s="24"/>
      <c r="D60" s="24"/>
      <c r="E60" s="24"/>
      <c r="F60" s="24"/>
      <c r="G60" s="24"/>
      <c r="H60" s="24"/>
      <c r="I60" s="24"/>
      <c r="J60" s="24"/>
      <c r="K60" s="24"/>
      <c r="L60" s="24"/>
      <c r="M60" s="24"/>
      <c r="N60" s="20" t="str">
        <f>IFERROR(INDEX('3 Assessment'!$L$10:$L$60,MATCH(A60,'3 Assessment'!$A$10:$A$60,0)),"")</f>
        <v/>
      </c>
      <c r="O60" s="24"/>
    </row>
    <row r="62" spans="1:15" x14ac:dyDescent="0.2">
      <c r="B62" s="25" t="s">
        <v>121</v>
      </c>
    </row>
  </sheetData>
  <mergeCells count="1">
    <mergeCell ref="A4:O4"/>
  </mergeCells>
  <dataValidations count="4">
    <dataValidation type="list" allowBlank="1" sqref="F10:F60" xr:uid="{00000000-0002-0000-0200-000000000000}">
      <formula1>"Built,Bought,Both"</formula1>
      <formula2>0</formula2>
    </dataValidation>
    <dataValidation type="list" allowBlank="1" sqref="I10:I60" xr:uid="{00000000-0002-0000-0200-000001000000}">
      <formula1>"Solely,Assisted"</formula1>
      <formula2>0</formula2>
    </dataValidation>
    <dataValidation type="list" allowBlank="1" sqref="J10:J60" xr:uid="{00000000-0002-0000-0200-000002000000}">
      <formula1>"Not known"</formula1>
      <formula2>0</formula2>
    </dataValidation>
    <dataValidation type="list" allowBlank="1" sqref="L10:L60" xr:uid="{00000000-0002-0000-0200-000003000000}">
      <formula1>"Yes,Partly,No,Not known"</formula1>
      <formula2>0</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A1A1A"/>
    <pageSetUpPr fitToPage="1"/>
  </sheetPr>
  <dimension ref="A1:M74"/>
  <sheetViews>
    <sheetView showGridLines="0" zoomScaleNormal="100" workbookViewId="0">
      <pane ySplit="7" topLeftCell="A8" activePane="bottomLeft" state="frozen"/>
      <selection pane="bottomLeft"/>
    </sheetView>
  </sheetViews>
  <sheetFormatPr baseColWidth="10" defaultColWidth="8.59765625" defaultRowHeight="14" x14ac:dyDescent="0.2"/>
  <cols>
    <col min="1" max="1" width="8" customWidth="1"/>
    <col min="2" max="2" width="32" customWidth="1"/>
    <col min="3" max="3" width="13" customWidth="1"/>
    <col min="4" max="4" width="10" customWidth="1"/>
    <col min="5" max="6" width="12" customWidth="1"/>
    <col min="7" max="7" width="10" customWidth="1"/>
    <col min="8" max="9" width="11" customWidth="1"/>
    <col min="10" max="10" width="13" customWidth="1"/>
    <col min="11" max="11" width="11" customWidth="1"/>
    <col min="12" max="12" width="15" customWidth="1"/>
    <col min="13" max="13" width="52" customWidth="1"/>
  </cols>
  <sheetData>
    <row r="1" spans="1:13" ht="7.5" customHeight="1" x14ac:dyDescent="0.2"/>
    <row r="2" spans="1:13" ht="15" customHeight="1" x14ac:dyDescent="0.2">
      <c r="A2" s="16" t="s">
        <v>49</v>
      </c>
    </row>
    <row r="3" spans="1:13" ht="25.5" customHeight="1" x14ac:dyDescent="0.25">
      <c r="A3" s="17" t="s">
        <v>26</v>
      </c>
    </row>
    <row r="4" spans="1:13" ht="30" customHeight="1" x14ac:dyDescent="0.2">
      <c r="A4" s="42" t="s">
        <v>122</v>
      </c>
      <c r="B4" s="41"/>
      <c r="C4" s="41"/>
      <c r="D4" s="41"/>
      <c r="E4" s="41"/>
      <c r="F4" s="41"/>
      <c r="G4" s="41"/>
      <c r="H4" s="41"/>
      <c r="I4" s="41"/>
      <c r="J4" s="41"/>
      <c r="K4" s="41"/>
      <c r="L4" s="41"/>
      <c r="M4" s="41"/>
    </row>
    <row r="5" spans="1:13" ht="4.5" customHeight="1" x14ac:dyDescent="0.2">
      <c r="A5" s="18"/>
      <c r="B5" s="18"/>
      <c r="C5" s="18"/>
      <c r="D5" s="18"/>
      <c r="E5" s="18"/>
      <c r="F5" s="18"/>
      <c r="G5" s="18"/>
      <c r="H5" s="18"/>
      <c r="I5" s="18"/>
      <c r="J5" s="18"/>
      <c r="K5" s="18"/>
      <c r="L5" s="18"/>
      <c r="M5" s="18"/>
    </row>
    <row r="6" spans="1:13" ht="9" customHeight="1" x14ac:dyDescent="0.2"/>
    <row r="7" spans="1:13" ht="30" customHeight="1" x14ac:dyDescent="0.2">
      <c r="A7" s="19" t="s">
        <v>91</v>
      </c>
      <c r="B7" s="19" t="s">
        <v>123</v>
      </c>
      <c r="C7" s="19" t="s">
        <v>124</v>
      </c>
      <c r="D7" s="19" t="s">
        <v>125</v>
      </c>
      <c r="E7" s="19" t="s">
        <v>126</v>
      </c>
      <c r="F7" s="19" t="s">
        <v>127</v>
      </c>
      <c r="G7" s="19" t="s">
        <v>128</v>
      </c>
      <c r="H7" s="19" t="s">
        <v>129</v>
      </c>
      <c r="I7" s="19" t="s">
        <v>130</v>
      </c>
      <c r="J7" s="19" t="s">
        <v>131</v>
      </c>
      <c r="K7" s="19" t="s">
        <v>132</v>
      </c>
      <c r="L7" s="19" t="s">
        <v>104</v>
      </c>
      <c r="M7" s="19" t="s">
        <v>133</v>
      </c>
    </row>
    <row r="8" spans="1:13" ht="55.5" customHeight="1" x14ac:dyDescent="0.2">
      <c r="A8" s="26" t="s">
        <v>106</v>
      </c>
      <c r="B8" s="26" t="s">
        <v>107</v>
      </c>
      <c r="C8" s="26" t="s">
        <v>134</v>
      </c>
      <c r="D8" s="26">
        <v>5</v>
      </c>
      <c r="E8" s="26">
        <v>4</v>
      </c>
      <c r="F8" s="26">
        <v>4</v>
      </c>
      <c r="G8" s="26">
        <v>4</v>
      </c>
      <c r="H8" s="26">
        <v>5</v>
      </c>
      <c r="I8" s="27">
        <f>IFERROR(ROUND(AVERAGE(D8:H8),1),"")</f>
        <v>4.4000000000000004</v>
      </c>
      <c r="J8" s="26" t="s">
        <v>134</v>
      </c>
      <c r="K8" s="26" t="s">
        <v>134</v>
      </c>
      <c r="L8" s="27" t="str">
        <f>IF(OR(C8="No",J8="No",K8="No"),"Out of scope",IF(I8&gt;=3.5,"In scope",IF(I8&gt;=2.2,"Borderline","Out of scope")))</f>
        <v>In scope</v>
      </c>
      <c r="M8" s="26" t="s">
        <v>135</v>
      </c>
    </row>
    <row r="9" spans="1:13" ht="15" customHeight="1" x14ac:dyDescent="0.2">
      <c r="A9" s="25" t="s">
        <v>120</v>
      </c>
    </row>
    <row r="10" spans="1:13" ht="27.75" customHeight="1" x14ac:dyDescent="0.2">
      <c r="A10" s="24"/>
      <c r="B10" s="24"/>
      <c r="C10" s="24"/>
      <c r="D10" s="24"/>
      <c r="E10" s="24"/>
      <c r="F10" s="24"/>
      <c r="G10" s="24"/>
      <c r="H10" s="24"/>
      <c r="I10" s="22" t="str">
        <f t="shared" ref="I10:I41" si="0">IFERROR(ROUND(AVERAGE(D10:H10),1),"")</f>
        <v/>
      </c>
      <c r="J10" s="24"/>
      <c r="K10" s="24"/>
      <c r="L10" s="20" t="str">
        <f t="shared" ref="L10:L41" si="1">IF(A10="","",IF(OR(C10="No",J10="No",K10="No"),"Out of scope",IF(I10&gt;=3.5,"In scope",IF(I10&gt;=2.2,"Borderline","Out of scope"))))</f>
        <v/>
      </c>
      <c r="M10" s="24"/>
    </row>
    <row r="11" spans="1:13" ht="27.75" customHeight="1" x14ac:dyDescent="0.2">
      <c r="A11" s="24"/>
      <c r="B11" s="24"/>
      <c r="C11" s="24"/>
      <c r="D11" s="24"/>
      <c r="E11" s="24"/>
      <c r="F11" s="24"/>
      <c r="G11" s="24"/>
      <c r="H11" s="24"/>
      <c r="I11" s="22" t="str">
        <f t="shared" si="0"/>
        <v/>
      </c>
      <c r="J11" s="24"/>
      <c r="K11" s="24"/>
      <c r="L11" s="20" t="str">
        <f t="shared" si="1"/>
        <v/>
      </c>
      <c r="M11" s="24"/>
    </row>
    <row r="12" spans="1:13" ht="27.75" customHeight="1" x14ac:dyDescent="0.2">
      <c r="A12" s="24"/>
      <c r="B12" s="24"/>
      <c r="C12" s="24"/>
      <c r="D12" s="24"/>
      <c r="E12" s="24"/>
      <c r="F12" s="24"/>
      <c r="G12" s="24"/>
      <c r="H12" s="24"/>
      <c r="I12" s="22" t="str">
        <f t="shared" si="0"/>
        <v/>
      </c>
      <c r="J12" s="24"/>
      <c r="K12" s="24"/>
      <c r="L12" s="20" t="str">
        <f t="shared" si="1"/>
        <v/>
      </c>
      <c r="M12" s="24"/>
    </row>
    <row r="13" spans="1:13" ht="27.75" customHeight="1" x14ac:dyDescent="0.2">
      <c r="A13" s="24"/>
      <c r="B13" s="24"/>
      <c r="C13" s="24"/>
      <c r="D13" s="24"/>
      <c r="E13" s="24"/>
      <c r="F13" s="24"/>
      <c r="G13" s="24"/>
      <c r="H13" s="24"/>
      <c r="I13" s="22" t="str">
        <f t="shared" si="0"/>
        <v/>
      </c>
      <c r="J13" s="24"/>
      <c r="K13" s="24"/>
      <c r="L13" s="20" t="str">
        <f t="shared" si="1"/>
        <v/>
      </c>
      <c r="M13" s="24"/>
    </row>
    <row r="14" spans="1:13" ht="27.75" customHeight="1" x14ac:dyDescent="0.2">
      <c r="A14" s="24"/>
      <c r="B14" s="24"/>
      <c r="C14" s="24"/>
      <c r="D14" s="24"/>
      <c r="E14" s="24"/>
      <c r="F14" s="24"/>
      <c r="G14" s="24"/>
      <c r="H14" s="24"/>
      <c r="I14" s="22" t="str">
        <f t="shared" si="0"/>
        <v/>
      </c>
      <c r="J14" s="24"/>
      <c r="K14" s="24"/>
      <c r="L14" s="20" t="str">
        <f t="shared" si="1"/>
        <v/>
      </c>
      <c r="M14" s="24"/>
    </row>
    <row r="15" spans="1:13" ht="27.75" customHeight="1" x14ac:dyDescent="0.2">
      <c r="A15" s="24"/>
      <c r="B15" s="24"/>
      <c r="C15" s="24"/>
      <c r="D15" s="24"/>
      <c r="E15" s="24"/>
      <c r="F15" s="24"/>
      <c r="G15" s="24"/>
      <c r="H15" s="24"/>
      <c r="I15" s="22" t="str">
        <f t="shared" si="0"/>
        <v/>
      </c>
      <c r="J15" s="24"/>
      <c r="K15" s="24"/>
      <c r="L15" s="20" t="str">
        <f t="shared" si="1"/>
        <v/>
      </c>
      <c r="M15" s="24"/>
    </row>
    <row r="16" spans="1:13" ht="27.75" customHeight="1" x14ac:dyDescent="0.2">
      <c r="A16" s="24"/>
      <c r="B16" s="24"/>
      <c r="C16" s="24"/>
      <c r="D16" s="24"/>
      <c r="E16" s="24"/>
      <c r="F16" s="24"/>
      <c r="G16" s="24"/>
      <c r="H16" s="24"/>
      <c r="I16" s="22" t="str">
        <f t="shared" si="0"/>
        <v/>
      </c>
      <c r="J16" s="24"/>
      <c r="K16" s="24"/>
      <c r="L16" s="20" t="str">
        <f t="shared" si="1"/>
        <v/>
      </c>
      <c r="M16" s="24"/>
    </row>
    <row r="17" spans="1:13" ht="27.75" customHeight="1" x14ac:dyDescent="0.2">
      <c r="A17" s="24"/>
      <c r="B17" s="24"/>
      <c r="C17" s="24"/>
      <c r="D17" s="24"/>
      <c r="E17" s="24"/>
      <c r="F17" s="24"/>
      <c r="G17" s="24"/>
      <c r="H17" s="24"/>
      <c r="I17" s="22" t="str">
        <f t="shared" si="0"/>
        <v/>
      </c>
      <c r="J17" s="24"/>
      <c r="K17" s="24"/>
      <c r="L17" s="20" t="str">
        <f t="shared" si="1"/>
        <v/>
      </c>
      <c r="M17" s="24"/>
    </row>
    <row r="18" spans="1:13" ht="27.75" customHeight="1" x14ac:dyDescent="0.2">
      <c r="A18" s="24"/>
      <c r="B18" s="24"/>
      <c r="C18" s="24"/>
      <c r="D18" s="24"/>
      <c r="E18" s="24"/>
      <c r="F18" s="24"/>
      <c r="G18" s="24"/>
      <c r="H18" s="24"/>
      <c r="I18" s="22" t="str">
        <f t="shared" si="0"/>
        <v/>
      </c>
      <c r="J18" s="24"/>
      <c r="K18" s="24"/>
      <c r="L18" s="20" t="str">
        <f t="shared" si="1"/>
        <v/>
      </c>
      <c r="M18" s="24"/>
    </row>
    <row r="19" spans="1:13" ht="27.75" customHeight="1" x14ac:dyDescent="0.2">
      <c r="A19" s="24"/>
      <c r="B19" s="24"/>
      <c r="C19" s="24"/>
      <c r="D19" s="24"/>
      <c r="E19" s="24"/>
      <c r="F19" s="24"/>
      <c r="G19" s="24"/>
      <c r="H19" s="24"/>
      <c r="I19" s="22" t="str">
        <f t="shared" si="0"/>
        <v/>
      </c>
      <c r="J19" s="24"/>
      <c r="K19" s="24"/>
      <c r="L19" s="20" t="str">
        <f t="shared" si="1"/>
        <v/>
      </c>
      <c r="M19" s="24"/>
    </row>
    <row r="20" spans="1:13" ht="27.75" customHeight="1" x14ac:dyDescent="0.2">
      <c r="A20" s="24"/>
      <c r="B20" s="24"/>
      <c r="C20" s="24"/>
      <c r="D20" s="24"/>
      <c r="E20" s="24"/>
      <c r="F20" s="24"/>
      <c r="G20" s="24"/>
      <c r="H20" s="24"/>
      <c r="I20" s="22" t="str">
        <f t="shared" si="0"/>
        <v/>
      </c>
      <c r="J20" s="24"/>
      <c r="K20" s="24"/>
      <c r="L20" s="20" t="str">
        <f t="shared" si="1"/>
        <v/>
      </c>
      <c r="M20" s="24"/>
    </row>
    <row r="21" spans="1:13" ht="27.75" customHeight="1" x14ac:dyDescent="0.2">
      <c r="A21" s="24"/>
      <c r="B21" s="24"/>
      <c r="C21" s="24"/>
      <c r="D21" s="24"/>
      <c r="E21" s="24"/>
      <c r="F21" s="24"/>
      <c r="G21" s="24"/>
      <c r="H21" s="24"/>
      <c r="I21" s="22" t="str">
        <f t="shared" si="0"/>
        <v/>
      </c>
      <c r="J21" s="24"/>
      <c r="K21" s="24"/>
      <c r="L21" s="20" t="str">
        <f t="shared" si="1"/>
        <v/>
      </c>
      <c r="M21" s="24"/>
    </row>
    <row r="22" spans="1:13" ht="27.75" customHeight="1" x14ac:dyDescent="0.2">
      <c r="A22" s="24"/>
      <c r="B22" s="24"/>
      <c r="C22" s="24"/>
      <c r="D22" s="24"/>
      <c r="E22" s="24"/>
      <c r="F22" s="24"/>
      <c r="G22" s="24"/>
      <c r="H22" s="24"/>
      <c r="I22" s="22" t="str">
        <f t="shared" si="0"/>
        <v/>
      </c>
      <c r="J22" s="24"/>
      <c r="K22" s="24"/>
      <c r="L22" s="20" t="str">
        <f t="shared" si="1"/>
        <v/>
      </c>
      <c r="M22" s="24"/>
    </row>
    <row r="23" spans="1:13" ht="27.75" customHeight="1" x14ac:dyDescent="0.2">
      <c r="A23" s="24"/>
      <c r="B23" s="24"/>
      <c r="C23" s="24"/>
      <c r="D23" s="24"/>
      <c r="E23" s="24"/>
      <c r="F23" s="24"/>
      <c r="G23" s="24"/>
      <c r="H23" s="24"/>
      <c r="I23" s="22" t="str">
        <f t="shared" si="0"/>
        <v/>
      </c>
      <c r="J23" s="24"/>
      <c r="K23" s="24"/>
      <c r="L23" s="20" t="str">
        <f t="shared" si="1"/>
        <v/>
      </c>
      <c r="M23" s="24"/>
    </row>
    <row r="24" spans="1:13" ht="27.75" customHeight="1" x14ac:dyDescent="0.2">
      <c r="A24" s="24"/>
      <c r="B24" s="24"/>
      <c r="C24" s="24"/>
      <c r="D24" s="24"/>
      <c r="E24" s="24"/>
      <c r="F24" s="24"/>
      <c r="G24" s="24"/>
      <c r="H24" s="24"/>
      <c r="I24" s="22" t="str">
        <f t="shared" si="0"/>
        <v/>
      </c>
      <c r="J24" s="24"/>
      <c r="K24" s="24"/>
      <c r="L24" s="20" t="str">
        <f t="shared" si="1"/>
        <v/>
      </c>
      <c r="M24" s="24"/>
    </row>
    <row r="25" spans="1:13" ht="27.75" customHeight="1" x14ac:dyDescent="0.2">
      <c r="A25" s="24"/>
      <c r="B25" s="24"/>
      <c r="C25" s="24"/>
      <c r="D25" s="24"/>
      <c r="E25" s="24"/>
      <c r="F25" s="24"/>
      <c r="G25" s="24"/>
      <c r="H25" s="24"/>
      <c r="I25" s="22" t="str">
        <f t="shared" si="0"/>
        <v/>
      </c>
      <c r="J25" s="24"/>
      <c r="K25" s="24"/>
      <c r="L25" s="20" t="str">
        <f t="shared" si="1"/>
        <v/>
      </c>
      <c r="M25" s="24"/>
    </row>
    <row r="26" spans="1:13" ht="27.75" customHeight="1" x14ac:dyDescent="0.2">
      <c r="A26" s="24"/>
      <c r="B26" s="24"/>
      <c r="C26" s="24"/>
      <c r="D26" s="24"/>
      <c r="E26" s="24"/>
      <c r="F26" s="24"/>
      <c r="G26" s="24"/>
      <c r="H26" s="24"/>
      <c r="I26" s="22" t="str">
        <f t="shared" si="0"/>
        <v/>
      </c>
      <c r="J26" s="24"/>
      <c r="K26" s="24"/>
      <c r="L26" s="20" t="str">
        <f t="shared" si="1"/>
        <v/>
      </c>
      <c r="M26" s="24"/>
    </row>
    <row r="27" spans="1:13" ht="27.75" customHeight="1" x14ac:dyDescent="0.2">
      <c r="A27" s="24"/>
      <c r="B27" s="24"/>
      <c r="C27" s="24"/>
      <c r="D27" s="24"/>
      <c r="E27" s="24"/>
      <c r="F27" s="24"/>
      <c r="G27" s="24"/>
      <c r="H27" s="24"/>
      <c r="I27" s="22" t="str">
        <f t="shared" si="0"/>
        <v/>
      </c>
      <c r="J27" s="24"/>
      <c r="K27" s="24"/>
      <c r="L27" s="20" t="str">
        <f t="shared" si="1"/>
        <v/>
      </c>
      <c r="M27" s="24"/>
    </row>
    <row r="28" spans="1:13" ht="27.75" customHeight="1" x14ac:dyDescent="0.2">
      <c r="A28" s="24"/>
      <c r="B28" s="24"/>
      <c r="C28" s="24"/>
      <c r="D28" s="24"/>
      <c r="E28" s="24"/>
      <c r="F28" s="24"/>
      <c r="G28" s="24"/>
      <c r="H28" s="24"/>
      <c r="I28" s="22" t="str">
        <f t="shared" si="0"/>
        <v/>
      </c>
      <c r="J28" s="24"/>
      <c r="K28" s="24"/>
      <c r="L28" s="20" t="str">
        <f t="shared" si="1"/>
        <v/>
      </c>
      <c r="M28" s="24"/>
    </row>
    <row r="29" spans="1:13" ht="27.75" customHeight="1" x14ac:dyDescent="0.2">
      <c r="A29" s="24"/>
      <c r="B29" s="24"/>
      <c r="C29" s="24"/>
      <c r="D29" s="24"/>
      <c r="E29" s="24"/>
      <c r="F29" s="24"/>
      <c r="G29" s="24"/>
      <c r="H29" s="24"/>
      <c r="I29" s="22" t="str">
        <f t="shared" si="0"/>
        <v/>
      </c>
      <c r="J29" s="24"/>
      <c r="K29" s="24"/>
      <c r="L29" s="20" t="str">
        <f t="shared" si="1"/>
        <v/>
      </c>
      <c r="M29" s="24"/>
    </row>
    <row r="30" spans="1:13" ht="27.75" customHeight="1" x14ac:dyDescent="0.2">
      <c r="A30" s="24"/>
      <c r="B30" s="24"/>
      <c r="C30" s="24"/>
      <c r="D30" s="24"/>
      <c r="E30" s="24"/>
      <c r="F30" s="24"/>
      <c r="G30" s="24"/>
      <c r="H30" s="24"/>
      <c r="I30" s="22" t="str">
        <f t="shared" si="0"/>
        <v/>
      </c>
      <c r="J30" s="24"/>
      <c r="K30" s="24"/>
      <c r="L30" s="20" t="str">
        <f t="shared" si="1"/>
        <v/>
      </c>
      <c r="M30" s="24"/>
    </row>
    <row r="31" spans="1:13" ht="27.75" customHeight="1" x14ac:dyDescent="0.2">
      <c r="A31" s="24"/>
      <c r="B31" s="24"/>
      <c r="C31" s="24"/>
      <c r="D31" s="24"/>
      <c r="E31" s="24"/>
      <c r="F31" s="24"/>
      <c r="G31" s="24"/>
      <c r="H31" s="24"/>
      <c r="I31" s="22" t="str">
        <f t="shared" si="0"/>
        <v/>
      </c>
      <c r="J31" s="24"/>
      <c r="K31" s="24"/>
      <c r="L31" s="20" t="str">
        <f t="shared" si="1"/>
        <v/>
      </c>
      <c r="M31" s="24"/>
    </row>
    <row r="32" spans="1:13" ht="27.75" customHeight="1" x14ac:dyDescent="0.2">
      <c r="A32" s="24"/>
      <c r="B32" s="24"/>
      <c r="C32" s="24"/>
      <c r="D32" s="24"/>
      <c r="E32" s="24"/>
      <c r="F32" s="24"/>
      <c r="G32" s="24"/>
      <c r="H32" s="24"/>
      <c r="I32" s="22" t="str">
        <f t="shared" si="0"/>
        <v/>
      </c>
      <c r="J32" s="24"/>
      <c r="K32" s="24"/>
      <c r="L32" s="20" t="str">
        <f t="shared" si="1"/>
        <v/>
      </c>
      <c r="M32" s="24"/>
    </row>
    <row r="33" spans="1:13" ht="27.75" customHeight="1" x14ac:dyDescent="0.2">
      <c r="A33" s="24"/>
      <c r="B33" s="24"/>
      <c r="C33" s="24"/>
      <c r="D33" s="24"/>
      <c r="E33" s="24"/>
      <c r="F33" s="24"/>
      <c r="G33" s="24"/>
      <c r="H33" s="24"/>
      <c r="I33" s="22" t="str">
        <f t="shared" si="0"/>
        <v/>
      </c>
      <c r="J33" s="24"/>
      <c r="K33" s="24"/>
      <c r="L33" s="20" t="str">
        <f t="shared" si="1"/>
        <v/>
      </c>
      <c r="M33" s="24"/>
    </row>
    <row r="34" spans="1:13" ht="27.75" customHeight="1" x14ac:dyDescent="0.2">
      <c r="A34" s="24"/>
      <c r="B34" s="24"/>
      <c r="C34" s="24"/>
      <c r="D34" s="24"/>
      <c r="E34" s="24"/>
      <c r="F34" s="24"/>
      <c r="G34" s="24"/>
      <c r="H34" s="24"/>
      <c r="I34" s="22" t="str">
        <f t="shared" si="0"/>
        <v/>
      </c>
      <c r="J34" s="24"/>
      <c r="K34" s="24"/>
      <c r="L34" s="20" t="str">
        <f t="shared" si="1"/>
        <v/>
      </c>
      <c r="M34" s="24"/>
    </row>
    <row r="35" spans="1:13" ht="27.75" customHeight="1" x14ac:dyDescent="0.2">
      <c r="A35" s="24"/>
      <c r="B35" s="24"/>
      <c r="C35" s="24"/>
      <c r="D35" s="24"/>
      <c r="E35" s="24"/>
      <c r="F35" s="24"/>
      <c r="G35" s="24"/>
      <c r="H35" s="24"/>
      <c r="I35" s="22" t="str">
        <f t="shared" si="0"/>
        <v/>
      </c>
      <c r="J35" s="24"/>
      <c r="K35" s="24"/>
      <c r="L35" s="20" t="str">
        <f t="shared" si="1"/>
        <v/>
      </c>
      <c r="M35" s="24"/>
    </row>
    <row r="36" spans="1:13" ht="27.75" customHeight="1" x14ac:dyDescent="0.2">
      <c r="A36" s="24"/>
      <c r="B36" s="24"/>
      <c r="C36" s="24"/>
      <c r="D36" s="24"/>
      <c r="E36" s="24"/>
      <c r="F36" s="24"/>
      <c r="G36" s="24"/>
      <c r="H36" s="24"/>
      <c r="I36" s="22" t="str">
        <f t="shared" si="0"/>
        <v/>
      </c>
      <c r="J36" s="24"/>
      <c r="K36" s="24"/>
      <c r="L36" s="20" t="str">
        <f t="shared" si="1"/>
        <v/>
      </c>
      <c r="M36" s="24"/>
    </row>
    <row r="37" spans="1:13" ht="27.75" customHeight="1" x14ac:dyDescent="0.2">
      <c r="A37" s="24"/>
      <c r="B37" s="24"/>
      <c r="C37" s="24"/>
      <c r="D37" s="24"/>
      <c r="E37" s="24"/>
      <c r="F37" s="24"/>
      <c r="G37" s="24"/>
      <c r="H37" s="24"/>
      <c r="I37" s="22" t="str">
        <f t="shared" si="0"/>
        <v/>
      </c>
      <c r="J37" s="24"/>
      <c r="K37" s="24"/>
      <c r="L37" s="20" t="str">
        <f t="shared" si="1"/>
        <v/>
      </c>
      <c r="M37" s="24"/>
    </row>
    <row r="38" spans="1:13" ht="27.75" customHeight="1" x14ac:dyDescent="0.2">
      <c r="A38" s="24"/>
      <c r="B38" s="24"/>
      <c r="C38" s="24"/>
      <c r="D38" s="24"/>
      <c r="E38" s="24"/>
      <c r="F38" s="24"/>
      <c r="G38" s="24"/>
      <c r="H38" s="24"/>
      <c r="I38" s="22" t="str">
        <f t="shared" si="0"/>
        <v/>
      </c>
      <c r="J38" s="24"/>
      <c r="K38" s="24"/>
      <c r="L38" s="20" t="str">
        <f t="shared" si="1"/>
        <v/>
      </c>
      <c r="M38" s="24"/>
    </row>
    <row r="39" spans="1:13" ht="27.75" customHeight="1" x14ac:dyDescent="0.2">
      <c r="A39" s="24"/>
      <c r="B39" s="24"/>
      <c r="C39" s="24"/>
      <c r="D39" s="24"/>
      <c r="E39" s="24"/>
      <c r="F39" s="24"/>
      <c r="G39" s="24"/>
      <c r="H39" s="24"/>
      <c r="I39" s="22" t="str">
        <f t="shared" si="0"/>
        <v/>
      </c>
      <c r="J39" s="24"/>
      <c r="K39" s="24"/>
      <c r="L39" s="20" t="str">
        <f t="shared" si="1"/>
        <v/>
      </c>
      <c r="M39" s="24"/>
    </row>
    <row r="40" spans="1:13" ht="27.75" customHeight="1" x14ac:dyDescent="0.2">
      <c r="A40" s="24"/>
      <c r="B40" s="24"/>
      <c r="C40" s="24"/>
      <c r="D40" s="24"/>
      <c r="E40" s="24"/>
      <c r="F40" s="24"/>
      <c r="G40" s="24"/>
      <c r="H40" s="24"/>
      <c r="I40" s="22" t="str">
        <f t="shared" si="0"/>
        <v/>
      </c>
      <c r="J40" s="24"/>
      <c r="K40" s="24"/>
      <c r="L40" s="20" t="str">
        <f t="shared" si="1"/>
        <v/>
      </c>
      <c r="M40" s="24"/>
    </row>
    <row r="41" spans="1:13" ht="27.75" customHeight="1" x14ac:dyDescent="0.2">
      <c r="A41" s="24"/>
      <c r="B41" s="24"/>
      <c r="C41" s="24"/>
      <c r="D41" s="24"/>
      <c r="E41" s="24"/>
      <c r="F41" s="24"/>
      <c r="G41" s="24"/>
      <c r="H41" s="24"/>
      <c r="I41" s="22" t="str">
        <f t="shared" si="0"/>
        <v/>
      </c>
      <c r="J41" s="24"/>
      <c r="K41" s="24"/>
      <c r="L41" s="20" t="str">
        <f t="shared" si="1"/>
        <v/>
      </c>
      <c r="M41" s="24"/>
    </row>
    <row r="42" spans="1:13" ht="27.75" customHeight="1" x14ac:dyDescent="0.2">
      <c r="A42" s="24"/>
      <c r="B42" s="24"/>
      <c r="C42" s="24"/>
      <c r="D42" s="24"/>
      <c r="E42" s="24"/>
      <c r="F42" s="24"/>
      <c r="G42" s="24"/>
      <c r="H42" s="24"/>
      <c r="I42" s="22" t="str">
        <f t="shared" ref="I42:I73" si="2">IFERROR(ROUND(AVERAGE(D42:H42),1),"")</f>
        <v/>
      </c>
      <c r="J42" s="24"/>
      <c r="K42" s="24"/>
      <c r="L42" s="20" t="str">
        <f t="shared" ref="L42:L73" si="3">IF(A42="","",IF(OR(C42="No",J42="No",K42="No"),"Out of scope",IF(I42&gt;=3.5,"In scope",IF(I42&gt;=2.2,"Borderline","Out of scope"))))</f>
        <v/>
      </c>
      <c r="M42" s="24"/>
    </row>
    <row r="43" spans="1:13" ht="27.75" customHeight="1" x14ac:dyDescent="0.2">
      <c r="A43" s="24"/>
      <c r="B43" s="24"/>
      <c r="C43" s="24"/>
      <c r="D43" s="24"/>
      <c r="E43" s="24"/>
      <c r="F43" s="24"/>
      <c r="G43" s="24"/>
      <c r="H43" s="24"/>
      <c r="I43" s="22" t="str">
        <f t="shared" si="2"/>
        <v/>
      </c>
      <c r="J43" s="24"/>
      <c r="K43" s="24"/>
      <c r="L43" s="20" t="str">
        <f t="shared" si="3"/>
        <v/>
      </c>
      <c r="M43" s="24"/>
    </row>
    <row r="44" spans="1:13" ht="27.75" customHeight="1" x14ac:dyDescent="0.2">
      <c r="A44" s="24"/>
      <c r="B44" s="24"/>
      <c r="C44" s="24"/>
      <c r="D44" s="24"/>
      <c r="E44" s="24"/>
      <c r="F44" s="24"/>
      <c r="G44" s="24"/>
      <c r="H44" s="24"/>
      <c r="I44" s="22" t="str">
        <f t="shared" si="2"/>
        <v/>
      </c>
      <c r="J44" s="24"/>
      <c r="K44" s="24"/>
      <c r="L44" s="20" t="str">
        <f t="shared" si="3"/>
        <v/>
      </c>
      <c r="M44" s="24"/>
    </row>
    <row r="45" spans="1:13" ht="27.75" customHeight="1" x14ac:dyDescent="0.2">
      <c r="A45" s="24"/>
      <c r="B45" s="24"/>
      <c r="C45" s="24"/>
      <c r="D45" s="24"/>
      <c r="E45" s="24"/>
      <c r="F45" s="24"/>
      <c r="G45" s="24"/>
      <c r="H45" s="24"/>
      <c r="I45" s="22" t="str">
        <f t="shared" si="2"/>
        <v/>
      </c>
      <c r="J45" s="24"/>
      <c r="K45" s="24"/>
      <c r="L45" s="20" t="str">
        <f t="shared" si="3"/>
        <v/>
      </c>
      <c r="M45" s="24"/>
    </row>
    <row r="46" spans="1:13" ht="27.75" customHeight="1" x14ac:dyDescent="0.2">
      <c r="A46" s="24"/>
      <c r="B46" s="24"/>
      <c r="C46" s="24"/>
      <c r="D46" s="24"/>
      <c r="E46" s="24"/>
      <c r="F46" s="24"/>
      <c r="G46" s="24"/>
      <c r="H46" s="24"/>
      <c r="I46" s="22" t="str">
        <f t="shared" si="2"/>
        <v/>
      </c>
      <c r="J46" s="24"/>
      <c r="K46" s="24"/>
      <c r="L46" s="20" t="str">
        <f t="shared" si="3"/>
        <v/>
      </c>
      <c r="M46" s="24"/>
    </row>
    <row r="47" spans="1:13" ht="27.75" customHeight="1" x14ac:dyDescent="0.2">
      <c r="A47" s="24"/>
      <c r="B47" s="24"/>
      <c r="C47" s="24"/>
      <c r="D47" s="24"/>
      <c r="E47" s="24"/>
      <c r="F47" s="24"/>
      <c r="G47" s="24"/>
      <c r="H47" s="24"/>
      <c r="I47" s="22" t="str">
        <f t="shared" si="2"/>
        <v/>
      </c>
      <c r="J47" s="24"/>
      <c r="K47" s="24"/>
      <c r="L47" s="20" t="str">
        <f t="shared" si="3"/>
        <v/>
      </c>
      <c r="M47" s="24"/>
    </row>
    <row r="48" spans="1:13" ht="27.75" customHeight="1" x14ac:dyDescent="0.2">
      <c r="A48" s="24"/>
      <c r="B48" s="24"/>
      <c r="C48" s="24"/>
      <c r="D48" s="24"/>
      <c r="E48" s="24"/>
      <c r="F48" s="24"/>
      <c r="G48" s="24"/>
      <c r="H48" s="24"/>
      <c r="I48" s="22" t="str">
        <f t="shared" si="2"/>
        <v/>
      </c>
      <c r="J48" s="24"/>
      <c r="K48" s="24"/>
      <c r="L48" s="20" t="str">
        <f t="shared" si="3"/>
        <v/>
      </c>
      <c r="M48" s="24"/>
    </row>
    <row r="49" spans="1:13" ht="27.75" customHeight="1" x14ac:dyDescent="0.2">
      <c r="A49" s="24"/>
      <c r="B49" s="24"/>
      <c r="C49" s="24"/>
      <c r="D49" s="24"/>
      <c r="E49" s="24"/>
      <c r="F49" s="24"/>
      <c r="G49" s="24"/>
      <c r="H49" s="24"/>
      <c r="I49" s="22" t="str">
        <f t="shared" si="2"/>
        <v/>
      </c>
      <c r="J49" s="24"/>
      <c r="K49" s="24"/>
      <c r="L49" s="20" t="str">
        <f t="shared" si="3"/>
        <v/>
      </c>
      <c r="M49" s="24"/>
    </row>
    <row r="50" spans="1:13" ht="27.75" customHeight="1" x14ac:dyDescent="0.2">
      <c r="A50" s="24"/>
      <c r="B50" s="24"/>
      <c r="C50" s="24"/>
      <c r="D50" s="24"/>
      <c r="E50" s="24"/>
      <c r="F50" s="24"/>
      <c r="G50" s="24"/>
      <c r="H50" s="24"/>
      <c r="I50" s="22" t="str">
        <f t="shared" si="2"/>
        <v/>
      </c>
      <c r="J50" s="24"/>
      <c r="K50" s="24"/>
      <c r="L50" s="20" t="str">
        <f t="shared" si="3"/>
        <v/>
      </c>
      <c r="M50" s="24"/>
    </row>
    <row r="51" spans="1:13" ht="27.75" customHeight="1" x14ac:dyDescent="0.2">
      <c r="A51" s="24"/>
      <c r="B51" s="24"/>
      <c r="C51" s="24"/>
      <c r="D51" s="24"/>
      <c r="E51" s="24"/>
      <c r="F51" s="24"/>
      <c r="G51" s="24"/>
      <c r="H51" s="24"/>
      <c r="I51" s="22" t="str">
        <f t="shared" si="2"/>
        <v/>
      </c>
      <c r="J51" s="24"/>
      <c r="K51" s="24"/>
      <c r="L51" s="20" t="str">
        <f t="shared" si="3"/>
        <v/>
      </c>
      <c r="M51" s="24"/>
    </row>
    <row r="52" spans="1:13" ht="27.75" customHeight="1" x14ac:dyDescent="0.2">
      <c r="A52" s="24"/>
      <c r="B52" s="24"/>
      <c r="C52" s="24"/>
      <c r="D52" s="24"/>
      <c r="E52" s="24"/>
      <c r="F52" s="24"/>
      <c r="G52" s="24"/>
      <c r="H52" s="24"/>
      <c r="I52" s="22" t="str">
        <f t="shared" si="2"/>
        <v/>
      </c>
      <c r="J52" s="24"/>
      <c r="K52" s="24"/>
      <c r="L52" s="20" t="str">
        <f t="shared" si="3"/>
        <v/>
      </c>
      <c r="M52" s="24"/>
    </row>
    <row r="53" spans="1:13" ht="27.75" customHeight="1" x14ac:dyDescent="0.2">
      <c r="A53" s="24"/>
      <c r="B53" s="24"/>
      <c r="C53" s="24"/>
      <c r="D53" s="24"/>
      <c r="E53" s="24"/>
      <c r="F53" s="24"/>
      <c r="G53" s="24"/>
      <c r="H53" s="24"/>
      <c r="I53" s="22" t="str">
        <f t="shared" si="2"/>
        <v/>
      </c>
      <c r="J53" s="24"/>
      <c r="K53" s="24"/>
      <c r="L53" s="20" t="str">
        <f t="shared" si="3"/>
        <v/>
      </c>
      <c r="M53" s="24"/>
    </row>
    <row r="54" spans="1:13" ht="27.75" customHeight="1" x14ac:dyDescent="0.2">
      <c r="A54" s="24"/>
      <c r="B54" s="24"/>
      <c r="C54" s="24"/>
      <c r="D54" s="24"/>
      <c r="E54" s="24"/>
      <c r="F54" s="24"/>
      <c r="G54" s="24"/>
      <c r="H54" s="24"/>
      <c r="I54" s="22" t="str">
        <f t="shared" si="2"/>
        <v/>
      </c>
      <c r="J54" s="24"/>
      <c r="K54" s="24"/>
      <c r="L54" s="20" t="str">
        <f t="shared" si="3"/>
        <v/>
      </c>
      <c r="M54" s="24"/>
    </row>
    <row r="55" spans="1:13" ht="27.75" customHeight="1" x14ac:dyDescent="0.2">
      <c r="A55" s="24"/>
      <c r="B55" s="24"/>
      <c r="C55" s="24"/>
      <c r="D55" s="24"/>
      <c r="E55" s="24"/>
      <c r="F55" s="24"/>
      <c r="G55" s="24"/>
      <c r="H55" s="24"/>
      <c r="I55" s="22" t="str">
        <f t="shared" si="2"/>
        <v/>
      </c>
      <c r="J55" s="24"/>
      <c r="K55" s="24"/>
      <c r="L55" s="20" t="str">
        <f t="shared" si="3"/>
        <v/>
      </c>
      <c r="M55" s="24"/>
    </row>
    <row r="56" spans="1:13" ht="27.75" customHeight="1" x14ac:dyDescent="0.2">
      <c r="A56" s="24"/>
      <c r="B56" s="24"/>
      <c r="C56" s="24"/>
      <c r="D56" s="24"/>
      <c r="E56" s="24"/>
      <c r="F56" s="24"/>
      <c r="G56" s="24"/>
      <c r="H56" s="24"/>
      <c r="I56" s="22" t="str">
        <f t="shared" si="2"/>
        <v/>
      </c>
      <c r="J56" s="24"/>
      <c r="K56" s="24"/>
      <c r="L56" s="20" t="str">
        <f t="shared" si="3"/>
        <v/>
      </c>
      <c r="M56" s="24"/>
    </row>
    <row r="57" spans="1:13" ht="27.75" customHeight="1" x14ac:dyDescent="0.2">
      <c r="A57" s="24"/>
      <c r="B57" s="24"/>
      <c r="C57" s="24"/>
      <c r="D57" s="24"/>
      <c r="E57" s="24"/>
      <c r="F57" s="24"/>
      <c r="G57" s="24"/>
      <c r="H57" s="24"/>
      <c r="I57" s="22" t="str">
        <f t="shared" si="2"/>
        <v/>
      </c>
      <c r="J57" s="24"/>
      <c r="K57" s="24"/>
      <c r="L57" s="20" t="str">
        <f t="shared" si="3"/>
        <v/>
      </c>
      <c r="M57" s="24"/>
    </row>
    <row r="58" spans="1:13" ht="27.75" customHeight="1" x14ac:dyDescent="0.2">
      <c r="A58" s="24"/>
      <c r="B58" s="24"/>
      <c r="C58" s="24"/>
      <c r="D58" s="24"/>
      <c r="E58" s="24"/>
      <c r="F58" s="24"/>
      <c r="G58" s="24"/>
      <c r="H58" s="24"/>
      <c r="I58" s="22" t="str">
        <f t="shared" si="2"/>
        <v/>
      </c>
      <c r="J58" s="24"/>
      <c r="K58" s="24"/>
      <c r="L58" s="20" t="str">
        <f t="shared" si="3"/>
        <v/>
      </c>
      <c r="M58" s="24"/>
    </row>
    <row r="59" spans="1:13" ht="27.75" customHeight="1" x14ac:dyDescent="0.2">
      <c r="A59" s="24"/>
      <c r="B59" s="24"/>
      <c r="C59" s="24"/>
      <c r="D59" s="24"/>
      <c r="E59" s="24"/>
      <c r="F59" s="24"/>
      <c r="G59" s="24"/>
      <c r="H59" s="24"/>
      <c r="I59" s="22" t="str">
        <f t="shared" si="2"/>
        <v/>
      </c>
      <c r="J59" s="24"/>
      <c r="K59" s="24"/>
      <c r="L59" s="20" t="str">
        <f t="shared" si="3"/>
        <v/>
      </c>
      <c r="M59" s="24"/>
    </row>
    <row r="60" spans="1:13" ht="27.75" customHeight="1" x14ac:dyDescent="0.2">
      <c r="A60" s="24"/>
      <c r="B60" s="24"/>
      <c r="C60" s="24"/>
      <c r="D60" s="24"/>
      <c r="E60" s="24"/>
      <c r="F60" s="24"/>
      <c r="G60" s="24"/>
      <c r="H60" s="24"/>
      <c r="I60" s="22" t="str">
        <f t="shared" si="2"/>
        <v/>
      </c>
      <c r="J60" s="24"/>
      <c r="K60" s="24"/>
      <c r="L60" s="20" t="str">
        <f t="shared" si="3"/>
        <v/>
      </c>
      <c r="M60" s="24"/>
    </row>
    <row r="61" spans="1:13" x14ac:dyDescent="0.2">
      <c r="A61" t="s">
        <v>136</v>
      </c>
      <c r="B61" s="44" t="s">
        <v>137</v>
      </c>
      <c r="C61" s="41"/>
      <c r="D61" s="41"/>
      <c r="E61" s="41"/>
      <c r="F61" s="41"/>
      <c r="G61" s="41"/>
      <c r="H61" s="41"/>
      <c r="I61" s="41"/>
      <c r="J61" s="41"/>
      <c r="K61" s="41"/>
      <c r="L61" s="41"/>
      <c r="M61" s="41"/>
    </row>
    <row r="63" spans="1:13" ht="21.75" customHeight="1" x14ac:dyDescent="0.2">
      <c r="A63" s="28" t="s">
        <v>138</v>
      </c>
      <c r="B63" s="29"/>
      <c r="C63" s="29"/>
      <c r="D63" s="29"/>
      <c r="E63" s="29"/>
      <c r="F63" s="29"/>
      <c r="G63" s="29"/>
      <c r="H63" s="29"/>
      <c r="I63" s="29"/>
      <c r="J63" s="29"/>
      <c r="K63" s="29"/>
      <c r="L63" s="29"/>
      <c r="M63" s="29"/>
    </row>
    <row r="64" spans="1:13" ht="25.5" customHeight="1" x14ac:dyDescent="0.2">
      <c r="A64" s="30" t="s">
        <v>125</v>
      </c>
      <c r="B64" s="43" t="s">
        <v>139</v>
      </c>
      <c r="C64" s="41"/>
      <c r="D64" s="41"/>
      <c r="E64" s="41"/>
      <c r="F64" s="41"/>
      <c r="G64" s="41"/>
      <c r="H64" s="41"/>
      <c r="I64" s="41"/>
      <c r="J64" s="41"/>
      <c r="K64" s="41"/>
      <c r="L64" s="41"/>
      <c r="M64" s="41"/>
    </row>
    <row r="65" spans="1:13" ht="25.5" customHeight="1" x14ac:dyDescent="0.2">
      <c r="A65" s="30" t="s">
        <v>126</v>
      </c>
      <c r="B65" s="43" t="s">
        <v>140</v>
      </c>
      <c r="C65" s="41"/>
      <c r="D65" s="41"/>
      <c r="E65" s="41"/>
      <c r="F65" s="41"/>
      <c r="G65" s="41"/>
      <c r="H65" s="41"/>
      <c r="I65" s="41"/>
      <c r="J65" s="41"/>
      <c r="K65" s="41"/>
      <c r="L65" s="41"/>
      <c r="M65" s="41"/>
    </row>
    <row r="66" spans="1:13" ht="25.5" customHeight="1" x14ac:dyDescent="0.2">
      <c r="A66" s="30" t="s">
        <v>127</v>
      </c>
      <c r="B66" s="43" t="s">
        <v>141</v>
      </c>
      <c r="C66" s="41"/>
      <c r="D66" s="41"/>
      <c r="E66" s="41"/>
      <c r="F66" s="41"/>
      <c r="G66" s="41"/>
      <c r="H66" s="41"/>
      <c r="I66" s="41"/>
      <c r="J66" s="41"/>
      <c r="K66" s="41"/>
      <c r="L66" s="41"/>
      <c r="M66" s="41"/>
    </row>
    <row r="67" spans="1:13" ht="25.5" customHeight="1" x14ac:dyDescent="0.2">
      <c r="A67" s="30" t="s">
        <v>128</v>
      </c>
      <c r="B67" s="43" t="s">
        <v>142</v>
      </c>
      <c r="C67" s="41"/>
      <c r="D67" s="41"/>
      <c r="E67" s="41"/>
      <c r="F67" s="41"/>
      <c r="G67" s="41"/>
      <c r="H67" s="41"/>
      <c r="I67" s="41"/>
      <c r="J67" s="41"/>
      <c r="K67" s="41"/>
      <c r="L67" s="41"/>
      <c r="M67" s="41"/>
    </row>
    <row r="68" spans="1:13" ht="25.5" customHeight="1" x14ac:dyDescent="0.2">
      <c r="A68" s="30" t="s">
        <v>129</v>
      </c>
      <c r="B68" s="43" t="s">
        <v>143</v>
      </c>
      <c r="C68" s="41"/>
      <c r="D68" s="41"/>
      <c r="E68" s="41"/>
      <c r="F68" s="41"/>
      <c r="G68" s="41"/>
      <c r="H68" s="41"/>
      <c r="I68" s="41"/>
      <c r="J68" s="41"/>
      <c r="K68" s="41"/>
      <c r="L68" s="41"/>
      <c r="M68" s="41"/>
    </row>
    <row r="69" spans="1:13" ht="33.75" customHeight="1" x14ac:dyDescent="0.2">
      <c r="A69" s="30" t="s">
        <v>144</v>
      </c>
      <c r="B69" s="43" t="s">
        <v>145</v>
      </c>
      <c r="C69" s="41"/>
      <c r="D69" s="41"/>
      <c r="E69" s="41"/>
      <c r="F69" s="41"/>
      <c r="G69" s="41"/>
      <c r="H69" s="41"/>
      <c r="I69" s="41"/>
      <c r="J69" s="41"/>
      <c r="K69" s="41"/>
      <c r="L69" s="41"/>
      <c r="M69" s="41"/>
    </row>
    <row r="71" spans="1:13" ht="21.75" customHeight="1" x14ac:dyDescent="0.2">
      <c r="A71" s="28" t="s">
        <v>146</v>
      </c>
      <c r="B71" s="29"/>
      <c r="C71" s="29"/>
      <c r="D71" s="29"/>
      <c r="E71" s="29"/>
      <c r="F71" s="29"/>
      <c r="G71" s="29"/>
      <c r="H71" s="29"/>
      <c r="I71" s="29"/>
      <c r="J71" s="29"/>
      <c r="K71" s="29"/>
      <c r="L71" s="29"/>
      <c r="M71" s="29"/>
    </row>
    <row r="72" spans="1:13" ht="36" customHeight="1" x14ac:dyDescent="0.2">
      <c r="A72" s="30" t="s">
        <v>124</v>
      </c>
      <c r="B72" s="43" t="s">
        <v>147</v>
      </c>
      <c r="C72" s="41"/>
      <c r="D72" s="41"/>
      <c r="E72" s="41"/>
      <c r="F72" s="41"/>
      <c r="G72" s="41"/>
      <c r="H72" s="41"/>
      <c r="I72" s="41"/>
      <c r="J72" s="41"/>
      <c r="K72" s="41"/>
      <c r="L72" s="41"/>
      <c r="M72" s="41"/>
    </row>
    <row r="73" spans="1:13" ht="36" customHeight="1" x14ac:dyDescent="0.2">
      <c r="A73" s="30" t="s">
        <v>148</v>
      </c>
      <c r="B73" s="43" t="s">
        <v>149</v>
      </c>
      <c r="C73" s="41"/>
      <c r="D73" s="41"/>
      <c r="E73" s="41"/>
      <c r="F73" s="41"/>
      <c r="G73" s="41"/>
      <c r="H73" s="41"/>
      <c r="I73" s="41"/>
      <c r="J73" s="41"/>
      <c r="K73" s="41"/>
      <c r="L73" s="41"/>
      <c r="M73" s="41"/>
    </row>
    <row r="74" spans="1:13" ht="36" customHeight="1" x14ac:dyDescent="0.2">
      <c r="A74" s="30" t="s">
        <v>150</v>
      </c>
      <c r="B74" s="43" t="s">
        <v>151</v>
      </c>
      <c r="C74" s="41"/>
      <c r="D74" s="41"/>
      <c r="E74" s="41"/>
      <c r="F74" s="41"/>
      <c r="G74" s="41"/>
      <c r="H74" s="41"/>
      <c r="I74" s="41"/>
      <c r="J74" s="41"/>
      <c r="K74" s="41"/>
      <c r="L74" s="41"/>
      <c r="M74" s="41"/>
    </row>
  </sheetData>
  <mergeCells count="11">
    <mergeCell ref="B74:M74"/>
    <mergeCell ref="B68:M68"/>
    <mergeCell ref="B65:M65"/>
    <mergeCell ref="B73:M73"/>
    <mergeCell ref="B69:M69"/>
    <mergeCell ref="B64:M64"/>
    <mergeCell ref="B72:M72"/>
    <mergeCell ref="B67:M67"/>
    <mergeCell ref="B61:M61"/>
    <mergeCell ref="A4:M4"/>
    <mergeCell ref="B66:M66"/>
  </mergeCells>
  <dataValidations count="2">
    <dataValidation type="list" allowBlank="1" sqref="C10:C60 J10:K60" xr:uid="{00000000-0002-0000-0300-000000000000}">
      <formula1>"Yes,No"</formula1>
      <formula2>0</formula2>
    </dataValidation>
    <dataValidation type="list" allowBlank="1" sqref="D10:H60" xr:uid="{00000000-0002-0000-0300-000001000000}">
      <formula1>"1,2,3,4,5"</formula1>
      <formula2>0</formula2>
    </dataValidation>
  </dataValidation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1A1A1A"/>
    <pageSetUpPr fitToPage="1"/>
  </sheetPr>
  <dimension ref="A1:F19"/>
  <sheetViews>
    <sheetView showGridLines="0" zoomScaleNormal="100" workbookViewId="0">
      <pane ySplit="7" topLeftCell="A8" activePane="bottomLeft" state="frozen"/>
      <selection pane="bottomLeft" activeCell="F8" sqref="F8"/>
    </sheetView>
  </sheetViews>
  <sheetFormatPr baseColWidth="10" defaultColWidth="8.59765625" defaultRowHeight="14" x14ac:dyDescent="0.2"/>
  <cols>
    <col min="1" max="1" width="5" customWidth="1"/>
    <col min="2" max="2" width="62" customWidth="1"/>
    <col min="3" max="3" width="44" customWidth="1"/>
    <col min="4" max="4" width="30" customWidth="1"/>
    <col min="5" max="5" width="11" customWidth="1"/>
    <col min="6" max="6" width="24" customWidth="1"/>
  </cols>
  <sheetData>
    <row r="1" spans="1:6" ht="7.5" customHeight="1" x14ac:dyDescent="0.2"/>
    <row r="2" spans="1:6" ht="15" customHeight="1" x14ac:dyDescent="0.2">
      <c r="A2" s="16" t="s">
        <v>49</v>
      </c>
    </row>
    <row r="3" spans="1:6" ht="25.5" customHeight="1" x14ac:dyDescent="0.25">
      <c r="A3" s="17" t="s">
        <v>28</v>
      </c>
    </row>
    <row r="4" spans="1:6" ht="30" customHeight="1" x14ac:dyDescent="0.2">
      <c r="A4" s="42" t="s">
        <v>152</v>
      </c>
      <c r="B4" s="41"/>
      <c r="C4" s="41"/>
      <c r="D4" s="41"/>
      <c r="E4" s="41"/>
      <c r="F4" s="41"/>
    </row>
    <row r="5" spans="1:6" ht="4.5" customHeight="1" x14ac:dyDescent="0.2">
      <c r="A5" s="18"/>
      <c r="B5" s="18"/>
      <c r="C5" s="18"/>
      <c r="D5" s="18"/>
      <c r="E5" s="18"/>
      <c r="F5" s="18"/>
    </row>
    <row r="6" spans="1:6" ht="9" customHeight="1" x14ac:dyDescent="0.2"/>
    <row r="7" spans="1:6" ht="30" customHeight="1" x14ac:dyDescent="0.2">
      <c r="A7" s="19"/>
      <c r="B7" s="19" t="s">
        <v>153</v>
      </c>
      <c r="C7" s="19" t="s">
        <v>154</v>
      </c>
      <c r="D7" s="19" t="s">
        <v>155</v>
      </c>
      <c r="E7" s="19" t="s">
        <v>156</v>
      </c>
      <c r="F7" s="19" t="s">
        <v>157</v>
      </c>
    </row>
    <row r="8" spans="1:6" ht="45.75" customHeight="1" x14ac:dyDescent="0.2">
      <c r="A8" s="31">
        <v>1</v>
      </c>
      <c r="B8" s="32" t="s">
        <v>158</v>
      </c>
      <c r="C8" s="23" t="s">
        <v>159</v>
      </c>
      <c r="D8" s="24"/>
      <c r="E8" s="24"/>
      <c r="F8" s="24"/>
    </row>
    <row r="9" spans="1:6" ht="45.75" customHeight="1" x14ac:dyDescent="0.2">
      <c r="A9" s="31">
        <v>2</v>
      </c>
      <c r="B9" s="32" t="s">
        <v>160</v>
      </c>
      <c r="C9" s="23" t="s">
        <v>161</v>
      </c>
      <c r="D9" s="24"/>
      <c r="E9" s="24"/>
      <c r="F9" s="24"/>
    </row>
    <row r="10" spans="1:6" ht="45.75" customHeight="1" x14ac:dyDescent="0.2">
      <c r="A10" s="31">
        <v>3</v>
      </c>
      <c r="B10" s="32" t="s">
        <v>162</v>
      </c>
      <c r="C10" s="23" t="s">
        <v>163</v>
      </c>
      <c r="D10" s="24"/>
      <c r="E10" s="24"/>
      <c r="F10" s="24"/>
    </row>
    <row r="11" spans="1:6" ht="45.75" customHeight="1" x14ac:dyDescent="0.2">
      <c r="A11" s="31">
        <v>4</v>
      </c>
      <c r="B11" s="32" t="s">
        <v>164</v>
      </c>
      <c r="C11" s="23" t="s">
        <v>165</v>
      </c>
      <c r="D11" s="24"/>
      <c r="E11" s="24"/>
      <c r="F11" s="24"/>
    </row>
    <row r="12" spans="1:6" ht="45.75" customHeight="1" x14ac:dyDescent="0.2">
      <c r="A12" s="31">
        <v>5</v>
      </c>
      <c r="B12" s="32" t="s">
        <v>166</v>
      </c>
      <c r="C12" s="23" t="s">
        <v>167</v>
      </c>
      <c r="D12" s="24"/>
      <c r="E12" s="24"/>
      <c r="F12" s="24"/>
    </row>
    <row r="13" spans="1:6" ht="45.75" customHeight="1" x14ac:dyDescent="0.2">
      <c r="A13" s="31">
        <v>6</v>
      </c>
      <c r="B13" s="32" t="s">
        <v>168</v>
      </c>
      <c r="C13" s="23" t="s">
        <v>169</v>
      </c>
      <c r="D13" s="24"/>
      <c r="E13" s="24"/>
      <c r="F13" s="24"/>
    </row>
    <row r="15" spans="1:6" ht="21.75" customHeight="1" x14ac:dyDescent="0.2">
      <c r="A15" s="28" t="s">
        <v>170</v>
      </c>
      <c r="B15" s="29"/>
      <c r="C15" s="29"/>
      <c r="D15" s="29"/>
      <c r="E15" s="29"/>
      <c r="F15" s="29"/>
    </row>
    <row r="16" spans="1:6" ht="16.5" customHeight="1" x14ac:dyDescent="0.2">
      <c r="A16" s="33" t="s">
        <v>136</v>
      </c>
      <c r="B16" s="41" t="s">
        <v>171</v>
      </c>
      <c r="C16" s="41"/>
      <c r="D16" s="41"/>
      <c r="E16" s="41"/>
      <c r="F16" s="41"/>
    </row>
    <row r="17" spans="1:6" ht="16.5" customHeight="1" x14ac:dyDescent="0.2">
      <c r="A17" s="33" t="s">
        <v>136</v>
      </c>
      <c r="B17" s="41" t="s">
        <v>172</v>
      </c>
      <c r="C17" s="41"/>
      <c r="D17" s="41"/>
      <c r="E17" s="41"/>
      <c r="F17" s="41"/>
    </row>
    <row r="18" spans="1:6" ht="16.5" customHeight="1" x14ac:dyDescent="0.2">
      <c r="A18" s="33" t="s">
        <v>136</v>
      </c>
      <c r="B18" s="41" t="s">
        <v>173</v>
      </c>
      <c r="C18" s="41"/>
      <c r="D18" s="41"/>
      <c r="E18" s="41"/>
      <c r="F18" s="41"/>
    </row>
    <row r="19" spans="1:6" ht="16.5" customHeight="1" x14ac:dyDescent="0.2">
      <c r="A19" s="33" t="s">
        <v>136</v>
      </c>
      <c r="B19" s="41" t="s">
        <v>174</v>
      </c>
      <c r="C19" s="41"/>
      <c r="D19" s="41"/>
      <c r="E19" s="41"/>
      <c r="F19" s="41"/>
    </row>
  </sheetData>
  <mergeCells count="5">
    <mergeCell ref="B16:F16"/>
    <mergeCell ref="B19:F19"/>
    <mergeCell ref="A4:F4"/>
    <mergeCell ref="B17:F17"/>
    <mergeCell ref="B18:F18"/>
  </mergeCells>
  <dataValidations count="1">
    <dataValidation type="list" allowBlank="1" sqref="E8:E13" xr:uid="{00000000-0002-0000-0400-000000000000}">
      <formula1>"Yes,No,Partial"</formula1>
      <formula2>0</formula2>
    </dataValidation>
  </dataValidation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1A1A1A"/>
    <pageSetUpPr fitToPage="1"/>
  </sheetPr>
  <dimension ref="A1:D22"/>
  <sheetViews>
    <sheetView showGridLines="0" zoomScaleNormal="100" workbookViewId="0">
      <pane ySplit="7" topLeftCell="A8" activePane="bottomLeft" state="frozen"/>
      <selection pane="bottomLeft" activeCell="B15" sqref="B15:D15"/>
    </sheetView>
  </sheetViews>
  <sheetFormatPr baseColWidth="10" defaultColWidth="8.59765625" defaultRowHeight="14" x14ac:dyDescent="0.2"/>
  <cols>
    <col min="1" max="1" width="26" customWidth="1"/>
    <col min="2" max="2" width="54" customWidth="1"/>
    <col min="3" max="3" width="58" customWidth="1"/>
    <col min="4" max="4" width="15" customWidth="1"/>
  </cols>
  <sheetData>
    <row r="1" spans="1:4" ht="7.5" customHeight="1" x14ac:dyDescent="0.2"/>
    <row r="2" spans="1:4" ht="15" customHeight="1" x14ac:dyDescent="0.2">
      <c r="A2" s="16" t="s">
        <v>49</v>
      </c>
    </row>
    <row r="3" spans="1:4" ht="25.5" customHeight="1" x14ac:dyDescent="0.25">
      <c r="A3" s="17" t="s">
        <v>30</v>
      </c>
    </row>
    <row r="4" spans="1:4" ht="30" customHeight="1" x14ac:dyDescent="0.2">
      <c r="A4" s="42" t="s">
        <v>175</v>
      </c>
      <c r="B4" s="41"/>
      <c r="C4" s="41"/>
      <c r="D4" s="41"/>
    </row>
    <row r="5" spans="1:4" ht="4.5" customHeight="1" x14ac:dyDescent="0.2">
      <c r="A5" s="18"/>
      <c r="B5" s="18"/>
      <c r="C5" s="18"/>
      <c r="D5" s="18"/>
    </row>
    <row r="6" spans="1:4" ht="9" customHeight="1" x14ac:dyDescent="0.2"/>
    <row r="7" spans="1:4" ht="30" customHeight="1" x14ac:dyDescent="0.2">
      <c r="A7" s="19" t="s">
        <v>176</v>
      </c>
      <c r="B7" s="19" t="s">
        <v>177</v>
      </c>
      <c r="C7" s="19" t="s">
        <v>178</v>
      </c>
      <c r="D7" s="19" t="s">
        <v>179</v>
      </c>
    </row>
    <row r="8" spans="1:4" ht="51.75" customHeight="1" x14ac:dyDescent="0.2">
      <c r="A8" s="21" t="s">
        <v>180</v>
      </c>
      <c r="B8" s="23" t="s">
        <v>181</v>
      </c>
      <c r="C8" s="24"/>
      <c r="D8" s="24"/>
    </row>
    <row r="9" spans="1:4" ht="51.75" customHeight="1" x14ac:dyDescent="0.2">
      <c r="A9" s="21" t="s">
        <v>182</v>
      </c>
      <c r="B9" s="23" t="s">
        <v>183</v>
      </c>
      <c r="C9" s="24"/>
      <c r="D9" s="24"/>
    </row>
    <row r="10" spans="1:4" ht="51.75" customHeight="1" x14ac:dyDescent="0.2">
      <c r="A10" s="21" t="s">
        <v>184</v>
      </c>
      <c r="B10" s="23" t="s">
        <v>185</v>
      </c>
      <c r="C10" s="24"/>
      <c r="D10" s="24"/>
    </row>
    <row r="11" spans="1:4" ht="51.75" customHeight="1" x14ac:dyDescent="0.2">
      <c r="A11" s="21" t="s">
        <v>186</v>
      </c>
      <c r="B11" s="23" t="s">
        <v>187</v>
      </c>
      <c r="C11" s="24"/>
      <c r="D11" s="24"/>
    </row>
    <row r="12" spans="1:4" ht="51.75" customHeight="1" x14ac:dyDescent="0.2">
      <c r="A12" s="21" t="s">
        <v>188</v>
      </c>
      <c r="B12" s="23" t="s">
        <v>189</v>
      </c>
      <c r="C12" s="24"/>
      <c r="D12" s="24"/>
    </row>
    <row r="14" spans="1:4" ht="21.75" customHeight="1" x14ac:dyDescent="0.2">
      <c r="A14" s="28" t="s">
        <v>190</v>
      </c>
      <c r="B14" s="29"/>
      <c r="C14" s="29"/>
      <c r="D14" s="29"/>
    </row>
    <row r="15" spans="1:4" ht="31.5" customHeight="1" x14ac:dyDescent="0.2">
      <c r="A15" s="34" t="s">
        <v>191</v>
      </c>
      <c r="B15" s="45" t="s">
        <v>192</v>
      </c>
      <c r="C15" s="41"/>
      <c r="D15" s="41"/>
    </row>
    <row r="16" spans="1:4" ht="31.5" customHeight="1" x14ac:dyDescent="0.2">
      <c r="A16" s="35" t="s">
        <v>193</v>
      </c>
      <c r="B16" s="46" t="s">
        <v>194</v>
      </c>
      <c r="C16" s="41"/>
      <c r="D16" s="41"/>
    </row>
    <row r="17" spans="1:4" x14ac:dyDescent="0.2">
      <c r="B17" s="36" t="s">
        <v>195</v>
      </c>
    </row>
    <row r="19" spans="1:4" ht="21.75" customHeight="1" x14ac:dyDescent="0.2">
      <c r="A19" s="28" t="s">
        <v>196</v>
      </c>
      <c r="B19" s="29"/>
      <c r="C19" s="29"/>
      <c r="D19" s="29"/>
    </row>
    <row r="20" spans="1:4" ht="16.5" customHeight="1" x14ac:dyDescent="0.2">
      <c r="A20" s="33" t="s">
        <v>136</v>
      </c>
      <c r="B20" s="41" t="s">
        <v>197</v>
      </c>
      <c r="C20" s="41"/>
      <c r="D20" s="41"/>
    </row>
    <row r="21" spans="1:4" ht="16.5" customHeight="1" x14ac:dyDescent="0.2">
      <c r="A21" s="33" t="s">
        <v>136</v>
      </c>
      <c r="B21" s="41" t="s">
        <v>198</v>
      </c>
      <c r="C21" s="41"/>
      <c r="D21" s="41"/>
    </row>
    <row r="22" spans="1:4" ht="16.5" customHeight="1" x14ac:dyDescent="0.2">
      <c r="A22" s="33" t="s">
        <v>136</v>
      </c>
      <c r="B22" s="41" t="s">
        <v>199</v>
      </c>
      <c r="C22" s="41"/>
      <c r="D22" s="41"/>
    </row>
  </sheetData>
  <mergeCells count="6">
    <mergeCell ref="B22:D22"/>
    <mergeCell ref="A4:D4"/>
    <mergeCell ref="B21:D21"/>
    <mergeCell ref="B15:D15"/>
    <mergeCell ref="B16:D16"/>
    <mergeCell ref="B20:D20"/>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A1A1A"/>
    <pageSetUpPr fitToPage="1"/>
  </sheetPr>
  <dimension ref="A1:C19"/>
  <sheetViews>
    <sheetView showGridLines="0" zoomScaleNormal="100" workbookViewId="0">
      <pane ySplit="7" topLeftCell="A8" activePane="bottomLeft" state="frozen"/>
      <selection pane="bottomLeft" activeCell="A19" sqref="A19:C20"/>
    </sheetView>
  </sheetViews>
  <sheetFormatPr baseColWidth="10" defaultColWidth="8.59765625" defaultRowHeight="14" x14ac:dyDescent="0.2"/>
  <cols>
    <col min="1" max="1" width="22" customWidth="1"/>
    <col min="2" max="2" width="34" customWidth="1"/>
    <col min="3" max="3" width="84" customWidth="1"/>
  </cols>
  <sheetData>
    <row r="1" spans="1:3" ht="7.5" customHeight="1" x14ac:dyDescent="0.2"/>
    <row r="2" spans="1:3" ht="15" customHeight="1" x14ac:dyDescent="0.2">
      <c r="A2" s="16" t="s">
        <v>49</v>
      </c>
    </row>
    <row r="3" spans="1:3" ht="25.5" customHeight="1" x14ac:dyDescent="0.25">
      <c r="A3" s="17" t="s">
        <v>32</v>
      </c>
    </row>
    <row r="4" spans="1:3" ht="30" customHeight="1" x14ac:dyDescent="0.2">
      <c r="A4" s="42" t="s">
        <v>200</v>
      </c>
      <c r="B4" s="41"/>
      <c r="C4" s="41"/>
    </row>
    <row r="5" spans="1:3" ht="4.5" customHeight="1" x14ac:dyDescent="0.2">
      <c r="A5" s="18"/>
      <c r="B5" s="18"/>
      <c r="C5" s="18"/>
    </row>
    <row r="6" spans="1:3" ht="9" customHeight="1" x14ac:dyDescent="0.2"/>
    <row r="7" spans="1:3" ht="30" customHeight="1" x14ac:dyDescent="0.2">
      <c r="A7" s="19" t="s">
        <v>201</v>
      </c>
      <c r="B7" s="19" t="s">
        <v>202</v>
      </c>
      <c r="C7" s="19" t="s">
        <v>203</v>
      </c>
    </row>
    <row r="8" spans="1:3" ht="43.5" customHeight="1" x14ac:dyDescent="0.2">
      <c r="A8" s="37" t="s">
        <v>204</v>
      </c>
      <c r="B8" s="32" t="s">
        <v>205</v>
      </c>
      <c r="C8" s="22" t="s">
        <v>206</v>
      </c>
    </row>
    <row r="9" spans="1:3" ht="43.5" customHeight="1" x14ac:dyDescent="0.2">
      <c r="A9" s="37" t="s">
        <v>204</v>
      </c>
      <c r="B9" s="32" t="s">
        <v>207</v>
      </c>
      <c r="C9" s="22" t="s">
        <v>208</v>
      </c>
    </row>
    <row r="10" spans="1:3" ht="43.5" customHeight="1" x14ac:dyDescent="0.2">
      <c r="A10" s="37" t="s">
        <v>204</v>
      </c>
      <c r="B10" s="32" t="s">
        <v>209</v>
      </c>
      <c r="C10" s="22" t="s">
        <v>210</v>
      </c>
    </row>
    <row r="11" spans="1:3" ht="43.5" customHeight="1" x14ac:dyDescent="0.2">
      <c r="A11" s="38" t="s">
        <v>211</v>
      </c>
      <c r="B11" s="32" t="s">
        <v>212</v>
      </c>
      <c r="C11" s="22" t="s">
        <v>213</v>
      </c>
    </row>
    <row r="12" spans="1:3" ht="43.5" customHeight="1" x14ac:dyDescent="0.2">
      <c r="A12" s="38" t="s">
        <v>214</v>
      </c>
      <c r="B12" s="32" t="s">
        <v>215</v>
      </c>
      <c r="C12" s="22" t="s">
        <v>216</v>
      </c>
    </row>
    <row r="13" spans="1:3" ht="43.5" customHeight="1" x14ac:dyDescent="0.2">
      <c r="A13" s="38" t="s">
        <v>217</v>
      </c>
      <c r="B13" s="32" t="s">
        <v>218</v>
      </c>
      <c r="C13" s="22" t="s">
        <v>219</v>
      </c>
    </row>
    <row r="14" spans="1:3" ht="43.5" customHeight="1" x14ac:dyDescent="0.2">
      <c r="A14" s="38" t="s">
        <v>220</v>
      </c>
      <c r="B14" s="32" t="s">
        <v>221</v>
      </c>
      <c r="C14" s="22" t="s">
        <v>222</v>
      </c>
    </row>
    <row r="15" spans="1:3" ht="43.5" customHeight="1" x14ac:dyDescent="0.2">
      <c r="A15" s="38" t="s">
        <v>223</v>
      </c>
      <c r="B15" s="32" t="s">
        <v>224</v>
      </c>
      <c r="C15" s="22" t="s">
        <v>225</v>
      </c>
    </row>
    <row r="16" spans="1:3" ht="43.5" customHeight="1" x14ac:dyDescent="0.2">
      <c r="A16" s="38" t="s">
        <v>223</v>
      </c>
      <c r="B16" s="32" t="s">
        <v>226</v>
      </c>
      <c r="C16" s="22" t="s">
        <v>227</v>
      </c>
    </row>
    <row r="17" spans="1:3" ht="43.5" customHeight="1" x14ac:dyDescent="0.2">
      <c r="A17" s="38" t="s">
        <v>228</v>
      </c>
      <c r="B17" s="32" t="s">
        <v>229</v>
      </c>
      <c r="C17" s="22" t="s">
        <v>230</v>
      </c>
    </row>
    <row r="19" spans="1:3" x14ac:dyDescent="0.2">
      <c r="A19" s="16"/>
      <c r="C19" s="39"/>
    </row>
  </sheetData>
  <mergeCells count="1">
    <mergeCell ref="A4:C4"/>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Cover</vt:lpstr>
      <vt:lpstr>1 Plan</vt:lpstr>
      <vt:lpstr>2 Inventory</vt:lpstr>
      <vt:lpstr>3 Assessment</vt:lpstr>
      <vt:lpstr>4 Vendors</vt:lpstr>
      <vt:lpstr>5 Disclosure</vt:lpstr>
      <vt:lpstr>6 Reference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Reece Frazier</cp:lastModifiedBy>
  <cp:revision>0</cp:revision>
  <dcterms:created xsi:type="dcterms:W3CDTF">2026-08-20T20:32:00Z</dcterms:created>
  <dcterms:modified xsi:type="dcterms:W3CDTF">2026-08-22T07:31:38Z</dcterms:modified>
  <dc:language>en-US</dc:language>
</cp:coreProperties>
</file>